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630" activeTab="2"/>
  </bookViews>
  <sheets>
    <sheet name="MN" sheetId="1" r:id="rId1"/>
    <sheet name="TH" sheetId="2" r:id="rId2"/>
    <sheet name="THC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2" l="1"/>
  <c r="N48" i="2"/>
  <c r="M52" i="2"/>
  <c r="M54" i="2"/>
  <c r="M47" i="2"/>
  <c r="F54" i="2"/>
  <c r="H54" i="2"/>
  <c r="K54" i="2"/>
  <c r="N54" i="2"/>
  <c r="D54" i="2"/>
  <c r="M89" i="2"/>
  <c r="F89" i="2" l="1"/>
  <c r="F90" i="2"/>
  <c r="M90" i="2"/>
  <c r="M93" i="2"/>
  <c r="M94" i="2"/>
  <c r="F93" i="2"/>
  <c r="F94" i="2"/>
  <c r="M92" i="2"/>
  <c r="F92" i="2"/>
  <c r="F91" i="2"/>
  <c r="F46" i="2" l="1"/>
  <c r="F47" i="2"/>
  <c r="F48" i="2"/>
  <c r="F50" i="2"/>
  <c r="F52" i="2"/>
  <c r="F39" i="2"/>
  <c r="F40" i="2"/>
  <c r="F41" i="2"/>
  <c r="F43" i="2"/>
  <c r="F45" i="2"/>
  <c r="F38" i="2"/>
  <c r="E38" i="3" l="1"/>
  <c r="F38" i="3"/>
  <c r="I38" i="3"/>
  <c r="D38" i="3"/>
  <c r="I37" i="3"/>
  <c r="F37" i="3"/>
  <c r="I36" i="3"/>
  <c r="F36" i="3"/>
  <c r="D100" i="2"/>
  <c r="K99" i="2"/>
  <c r="F99" i="2" s="1"/>
  <c r="K98" i="2"/>
  <c r="F98" i="2"/>
  <c r="K97" i="2"/>
  <c r="F97" i="2" s="1"/>
  <c r="K96" i="2"/>
  <c r="F96" i="2"/>
  <c r="F100" i="2" s="1"/>
  <c r="F44" i="3"/>
  <c r="I44" i="3"/>
  <c r="J44" i="3"/>
  <c r="D44" i="3"/>
  <c r="F43" i="3"/>
  <c r="I43" i="3" s="1"/>
  <c r="F42" i="3"/>
  <c r="I42" i="3" s="1"/>
  <c r="F41" i="3"/>
  <c r="I41" i="3" s="1"/>
  <c r="J40" i="3"/>
  <c r="F40" i="3"/>
  <c r="E14" i="3"/>
  <c r="F14" i="3"/>
  <c r="I14" i="3"/>
  <c r="D14" i="3"/>
  <c r="F13" i="3"/>
  <c r="I13" i="3" s="1"/>
  <c r="F12" i="3"/>
  <c r="I12" i="3" s="1"/>
  <c r="D33" i="3"/>
  <c r="F32" i="3"/>
  <c r="G32" i="3" s="1"/>
  <c r="G33" i="3" s="1"/>
  <c r="F31" i="3"/>
  <c r="J31" i="3" s="1"/>
  <c r="J33" i="3" s="1"/>
  <c r="F30" i="3"/>
  <c r="H30" i="3" s="1"/>
  <c r="F29" i="3"/>
  <c r="H29" i="3" s="1"/>
  <c r="F28" i="3"/>
  <c r="H28" i="3" s="1"/>
  <c r="F27" i="3"/>
  <c r="L27" i="3" s="1"/>
  <c r="L33" i="3" s="1"/>
  <c r="E26" i="3"/>
  <c r="D26" i="3"/>
  <c r="H25" i="3"/>
  <c r="F25" i="3" s="1"/>
  <c r="I24" i="3"/>
  <c r="F24" i="3" s="1"/>
  <c r="I23" i="3"/>
  <c r="F23" i="3" s="1"/>
  <c r="H22" i="3"/>
  <c r="F22" i="3" s="1"/>
  <c r="H21" i="3"/>
  <c r="F21" i="3" s="1"/>
  <c r="K100" i="2" l="1"/>
  <c r="H33" i="3"/>
  <c r="H26" i="3"/>
  <c r="F26" i="3"/>
  <c r="I26" i="3"/>
  <c r="F33" i="3"/>
  <c r="D19" i="3"/>
  <c r="F18" i="3"/>
  <c r="I18" i="3" s="1"/>
  <c r="F17" i="3"/>
  <c r="I17" i="3" s="1"/>
  <c r="D109" i="2"/>
  <c r="F108" i="2"/>
  <c r="K108" i="2" s="1"/>
  <c r="F107" i="2"/>
  <c r="K107" i="2" s="1"/>
  <c r="F106" i="2"/>
  <c r="K106" i="2" s="1"/>
  <c r="F105" i="2"/>
  <c r="K105" i="2" s="1"/>
  <c r="L24" i="2"/>
  <c r="D95" i="2"/>
  <c r="M91" i="2"/>
  <c r="M95" i="2"/>
  <c r="K88" i="2"/>
  <c r="F88" i="2" s="1"/>
  <c r="K87" i="2"/>
  <c r="F87" i="2" s="1"/>
  <c r="K86" i="2"/>
  <c r="F84" i="2"/>
  <c r="D83" i="2"/>
  <c r="K82" i="2"/>
  <c r="F82" i="2" s="1"/>
  <c r="K81" i="2"/>
  <c r="F81" i="2" s="1"/>
  <c r="K80" i="2"/>
  <c r="F80" i="2" s="1"/>
  <c r="K79" i="2"/>
  <c r="F79" i="2" s="1"/>
  <c r="D77" i="2"/>
  <c r="E76" i="2"/>
  <c r="L76" i="2" s="1"/>
  <c r="F76" i="2" s="1"/>
  <c r="E75" i="2"/>
  <c r="L75" i="2" s="1"/>
  <c r="F75" i="2" s="1"/>
  <c r="K74" i="2"/>
  <c r="F74" i="2" s="1"/>
  <c r="K73" i="2"/>
  <c r="F73" i="2" s="1"/>
  <c r="K72" i="2"/>
  <c r="F72" i="2" s="1"/>
  <c r="K71" i="2"/>
  <c r="F71" i="2" s="1"/>
  <c r="K70" i="2"/>
  <c r="F70" i="2" s="1"/>
  <c r="K69" i="2"/>
  <c r="F69" i="2" s="1"/>
  <c r="D68" i="2"/>
  <c r="K67" i="2"/>
  <c r="F67" i="2" s="1"/>
  <c r="K66" i="2"/>
  <c r="F66" i="2" s="1"/>
  <c r="K65" i="2"/>
  <c r="F65" i="2" s="1"/>
  <c r="K64" i="2"/>
  <c r="F64" i="2" s="1"/>
  <c r="I63" i="2"/>
  <c r="F63" i="2" s="1"/>
  <c r="I62" i="2"/>
  <c r="F62" i="2" s="1"/>
  <c r="H61" i="2"/>
  <c r="H68" i="2" s="1"/>
  <c r="J60" i="2"/>
  <c r="F60" i="2" s="1"/>
  <c r="K95" i="2" l="1"/>
  <c r="F86" i="2"/>
  <c r="F95" i="2" s="1"/>
  <c r="K109" i="2"/>
  <c r="L77" i="2"/>
  <c r="F109" i="2"/>
  <c r="F61" i="2"/>
  <c r="F68" i="2" s="1"/>
  <c r="F83" i="2"/>
  <c r="F77" i="2"/>
  <c r="K77" i="2"/>
  <c r="I19" i="3"/>
  <c r="F19" i="3"/>
  <c r="I68" i="2"/>
  <c r="K83" i="2"/>
  <c r="K68" i="2"/>
  <c r="J68" i="2"/>
  <c r="I36" i="2"/>
  <c r="K36" i="2"/>
  <c r="D36" i="2"/>
  <c r="F35" i="2"/>
  <c r="F34" i="2"/>
  <c r="H30" i="2"/>
  <c r="I30" i="2"/>
  <c r="F27" i="2"/>
  <c r="D30" i="2"/>
  <c r="F29" i="2"/>
  <c r="F28" i="2"/>
  <c r="F26" i="2"/>
  <c r="K24" i="2"/>
  <c r="D24" i="2"/>
  <c r="F23" i="2"/>
  <c r="F22" i="2"/>
  <c r="F21" i="2"/>
  <c r="F20" i="2"/>
  <c r="F19" i="2"/>
  <c r="F18" i="2"/>
  <c r="F17" i="2"/>
  <c r="F16" i="2"/>
  <c r="F15" i="2"/>
  <c r="F14" i="2"/>
  <c r="F13" i="2"/>
  <c r="F12" i="2"/>
  <c r="I12" i="2" s="1"/>
  <c r="I24" i="2" s="1"/>
  <c r="H44" i="1"/>
  <c r="K44" i="1"/>
  <c r="F44" i="1"/>
  <c r="F36" i="1"/>
  <c r="L36" i="1"/>
  <c r="L35" i="1"/>
  <c r="L29" i="1"/>
  <c r="L28" i="1"/>
  <c r="F42" i="1"/>
  <c r="F43" i="1"/>
  <c r="D36" i="1"/>
  <c r="F35" i="1"/>
  <c r="E34" i="1"/>
  <c r="F34" i="1" s="1"/>
  <c r="G34" i="1" s="1"/>
  <c r="G36" i="1" s="1"/>
  <c r="H33" i="1"/>
  <c r="H36" i="1" s="1"/>
  <c r="F32" i="1"/>
  <c r="K32" i="1" s="1"/>
  <c r="F31" i="1"/>
  <c r="K31" i="1" s="1"/>
  <c r="F30" i="1"/>
  <c r="K30" i="1" s="1"/>
  <c r="F29" i="1"/>
  <c r="F28" i="1"/>
  <c r="D19" i="1"/>
  <c r="G21" i="1"/>
  <c r="F21" i="1" s="1"/>
  <c r="K19" i="1"/>
  <c r="H19" i="1"/>
  <c r="G19" i="1"/>
  <c r="F19" i="1"/>
  <c r="F36" i="2" l="1"/>
  <c r="F30" i="2"/>
  <c r="F24" i="2"/>
  <c r="K36" i="1"/>
</calcChain>
</file>

<file path=xl/sharedStrings.xml><?xml version="1.0" encoding="utf-8"?>
<sst xmlns="http://schemas.openxmlformats.org/spreadsheetml/2006/main" count="275" uniqueCount="209">
  <si>
    <t xml:space="preserve">            PHÒNG GIÁO DỤC VÀ ĐÀO TẠO                                                                                                                                                   Độc lập - Tự do - Hạnh phúc</t>
  </si>
  <si>
    <t>DANH MỤC MUA SẮM TÀI SẢN - CÔNG CỤ DỤNG CỤ NĂM HỌC 2016-2017 VÀ NĂM 2017</t>
  </si>
  <si>
    <t>BẬC MẦM NON</t>
  </si>
  <si>
    <t>ĐVT:  đồng</t>
  </si>
  <si>
    <t>STT</t>
  </si>
  <si>
    <t>ĐƠN VỊ</t>
  </si>
  <si>
    <t>DANH MỤC</t>
  </si>
  <si>
    <t>SỐ LƯỢNG</t>
  </si>
  <si>
    <t>ƯỚC ĐƠN GIÁ</t>
  </si>
  <si>
    <t>ƯỚC 
THÀNH TIỀN</t>
  </si>
  <si>
    <t>DỰ TOÁN CÁC NGUỒN CỦA ĐƠN VỊ NĂM HỌC 2016-2017</t>
  </si>
  <si>
    <t>Ghi chú</t>
  </si>
  <si>
    <t>Nguồn học phí</t>
  </si>
  <si>
    <t>Nguồn tổ chức các lớp ngoại ngữ, tin học, năng khiếu, tự chọn</t>
  </si>
  <si>
    <t>Nguồn học phí tăng cường ngoại ngữ - tin học</t>
  </si>
  <si>
    <t>Nguồn BHYT</t>
  </si>
  <si>
    <t xml:space="preserve">Nguồn thiết bị, vật dụng phục vụ học sinh bán trú </t>
  </si>
  <si>
    <t>Cộng</t>
  </si>
  <si>
    <r>
      <t xml:space="preserve">              UBND QUẬN TÂN BÌNH                                                                                                                                            </t>
    </r>
    <r>
      <rPr>
        <b/>
        <sz val="13"/>
        <color indexed="8"/>
        <rFont val="Times New Roman"/>
        <family val="1"/>
        <charset val="163"/>
      </rPr>
      <t>CỘNG HOÀ XÃ HỘI CHỦ NGHĨA VIỆT NAM</t>
    </r>
  </si>
  <si>
    <t>MN 1A</t>
  </si>
  <si>
    <t>MN 2</t>
  </si>
  <si>
    <t>MN Kim Đồng</t>
  </si>
  <si>
    <t>MN 3</t>
  </si>
  <si>
    <t>MN Sao Sáng</t>
  </si>
  <si>
    <t>MN 4</t>
  </si>
  <si>
    <t>MN Tân Sơn Nhất</t>
  </si>
  <si>
    <t>MN Quận</t>
  </si>
  <si>
    <t>MN 5</t>
  </si>
  <si>
    <t>MN 6</t>
  </si>
  <si>
    <t>MN 7</t>
  </si>
  <si>
    <t>MN Tuổi Xanh</t>
  </si>
  <si>
    <t>MN 8</t>
  </si>
  <si>
    <t>Mầm Non 1</t>
  </si>
  <si>
    <t>Máy in canon LBP 3300</t>
  </si>
  <si>
    <t xml:space="preserve">Máy vi tính </t>
  </si>
  <si>
    <t>Quạt treo tường ( ASia)</t>
  </si>
  <si>
    <t>Quạt công nghiệp ( đứng)</t>
  </si>
  <si>
    <t>Tủ đựng trang phục múa cho các cháu</t>
  </si>
  <si>
    <t>Dù che không trụ: vải dù, đường kính :15 m</t>
  </si>
  <si>
    <t xml:space="preserve">Bục phát biểu KT: 60x40x105 chất liệu: ván cao su </t>
  </si>
  <si>
    <t xml:space="preserve">Thang chữ A phổ thông 3 m làm từ nhôm chắc chắn có lớp xi phủ chống mài mòn </t>
  </si>
  <si>
    <t>Tủ đông sanaky VH - 2599 A1(200 lít)</t>
  </si>
  <si>
    <t>Tủ lạnh AQUA 90 lít ARQ - 95 AR</t>
  </si>
  <si>
    <t>Đầu đĩa SONY</t>
  </si>
  <si>
    <t>Kệ vui chơi(KT 80 X60 X35 cm)</t>
  </si>
  <si>
    <t>Kệ vui chơi(KT 80 X100 X30 cm)</t>
  </si>
  <si>
    <t xml:space="preserve">TC PVBT </t>
  </si>
  <si>
    <t>Năng khiếu</t>
  </si>
  <si>
    <t>Q PTHDSN</t>
  </si>
  <si>
    <t>MN Tuổi Hồng</t>
  </si>
  <si>
    <t>MN 9</t>
  </si>
  <si>
    <t>MN Vườn Hồng</t>
  </si>
  <si>
    <t>Đồ chơi ngoài trời</t>
  </si>
  <si>
    <t>Máy giặt Sam sung 12kg</t>
  </si>
  <si>
    <t>Nguồn khác</t>
  </si>
  <si>
    <t>MN 10</t>
  </si>
  <si>
    <t>MN 10A</t>
  </si>
  <si>
    <t>MN Phú Hòa</t>
  </si>
  <si>
    <t>MN 11</t>
  </si>
  <si>
    <t>MN 12</t>
  </si>
  <si>
    <t xml:space="preserve">MN 13 </t>
  </si>
  <si>
    <t>MN 14</t>
  </si>
  <si>
    <t>MN Bàu Cát</t>
  </si>
  <si>
    <t>MN 15</t>
  </si>
  <si>
    <t>BẬC TIỂU HỌC</t>
  </si>
  <si>
    <t>TH Lê Văn Sĩ</t>
  </si>
  <si>
    <t>Máy Casset Sony</t>
  </si>
  <si>
    <t>Chưa thuế</t>
  </si>
  <si>
    <t>Tủ cực tím ( Việt Nam)</t>
  </si>
  <si>
    <t>Bao gồm thuế</t>
  </si>
  <si>
    <t>Khay cơm inox 5 ô
KT: 380*300*35, inox 304</t>
  </si>
  <si>
    <t>Ca inox có quai
 KT : Ø70*70, inox 304</t>
  </si>
  <si>
    <t>Keä inox 4 taàng
Quy caùch: 450x320x850</t>
  </si>
  <si>
    <t>Bao gồm 
cả công lắp đặt</t>
  </si>
  <si>
    <t>Kệ bàn chải
Quy cách: 330x120x670</t>
  </si>
  <si>
    <t>Ghế nhựa</t>
  </si>
  <si>
    <t>Khung chống côn trùng
Quy cách: 510x1470</t>
  </si>
  <si>
    <t>Chưa thuế,
bao gồm cả công lắp đặt</t>
  </si>
  <si>
    <t>Cửa ngoài buồng thang
Quy cách: 1700x2000</t>
  </si>
  <si>
    <t>Cửa chặn trong buồng thang
Quy cách: 975x150</t>
  </si>
  <si>
    <t>Bếp công nghiệp+ tiền công Taiwan ráp tại VN, quy cách 7B</t>
  </si>
  <si>
    <r>
      <t xml:space="preserve">Maùy xay thịt
Quy caùch: Coái inox </t>
    </r>
    <r>
      <rPr>
        <sz val="13"/>
        <color indexed="8"/>
        <rFont val="Times New Roman"/>
        <family val="1"/>
        <charset val="163"/>
      </rPr>
      <t>Ø32</t>
    </r>
  </si>
  <si>
    <t>TH Tân Sơn Nhất</t>
  </si>
  <si>
    <t>TH Nguyễn Thanh Tuyền</t>
  </si>
  <si>
    <t>Máy vi tính học sinh core i3</t>
  </si>
  <si>
    <t>Màn hình LCD samsung 19 inch học sinh</t>
  </si>
  <si>
    <t xml:space="preserve">Màn hình LCD samsung 42 inch </t>
  </si>
  <si>
    <t>Đầu DVD Sony</t>
  </si>
  <si>
    <t>TH Bình Gĩa</t>
  </si>
  <si>
    <t>TH Hoàng Văn Thụ</t>
  </si>
  <si>
    <t>TH Phạm Văn Hai</t>
  </si>
  <si>
    <t>TH Bạch Đằng</t>
  </si>
  <si>
    <t>Máy vi tính</t>
  </si>
  <si>
    <t>Mua mới</t>
  </si>
  <si>
    <t>Xe đẩy inox 2 tầng 
quy cách: 1000x600x810</t>
  </si>
  <si>
    <t>TH Chi Lăng</t>
  </si>
  <si>
    <t>TH Đống Đa</t>
  </si>
  <si>
    <t>Máy lạnh (1,5HP)</t>
  </si>
  <si>
    <t>Máy chiếu</t>
  </si>
  <si>
    <t>Thùng cơm (cho lớp)</t>
  </si>
  <si>
    <t>(570x450x150)</t>
  </si>
  <si>
    <t>Khay úp ly Inox</t>
  </si>
  <si>
    <t>(103x24,5x0,5)</t>
  </si>
  <si>
    <t>Xe đẩy (2 tầng)</t>
  </si>
  <si>
    <t>(600x480x810)</t>
  </si>
  <si>
    <t>Âm thanh(hiệu Guiness MU 1250 - hàng Trung Quốc)</t>
  </si>
  <si>
    <t>Tủ giáo viên (bằng sắt sơn tĩnh điện)</t>
  </si>
  <si>
    <t>(1830x450x1200)</t>
  </si>
  <si>
    <t>Tủ  học sinh(bằng sắt sơn tĩnh điện)</t>
  </si>
  <si>
    <t>(1560x450x1870)</t>
  </si>
  <si>
    <t>Bộ micro không dây</t>
  </si>
  <si>
    <t>(hiệu Guiness MU 1250 - hàng Trung Quốc)</t>
  </si>
  <si>
    <t>TH Bành Văn Trân</t>
  </si>
  <si>
    <t>TH Trần Văn Ơn</t>
  </si>
  <si>
    <t>TH Lý Thường Kiệt</t>
  </si>
  <si>
    <t>TH Ngọc Hồi</t>
  </si>
  <si>
    <t>TH Phú Thọ Hòa</t>
  </si>
  <si>
    <t>TH Lê Thị Hồng Gấm</t>
  </si>
  <si>
    <t>Máy in phòng y tế</t>
  </si>
  <si>
    <t>Bộ máy vi tính học sinh</t>
  </si>
  <si>
    <t>Máy cassette</t>
  </si>
  <si>
    <t>Bóng đèn máy chiếu
 gần của bảng tương tác</t>
  </si>
  <si>
    <t>Rổ đựng tô, chén, khay để hấp sấy</t>
  </si>
  <si>
    <t xml:space="preserve">Hộp inox hấp khăn  </t>
  </si>
  <si>
    <t>Kệ inox 3 tầng</t>
  </si>
  <si>
    <t>Kệ bàn chải inox</t>
  </si>
  <si>
    <t>TH Nguyễn Văn Trỗi</t>
  </si>
  <si>
    <t>Ly Inox</t>
  </si>
  <si>
    <t>Tô Inox</t>
  </si>
  <si>
    <t>Chén Inox</t>
  </si>
  <si>
    <t>Noài nhoâm 60*50</t>
  </si>
  <si>
    <t>Tay khoan răng phòng nha 
siêu tốc Nakamura ( Japan ) TCP-450M ( 4 lỗ )</t>
  </si>
  <si>
    <t>Tay khoan răng phòng nha 
chậm Nakamura ( Japan ) ME-20Ms</t>
  </si>
  <si>
    <r>
      <rPr>
        <b/>
        <sz val="13"/>
        <rFont val="Times New Roman"/>
        <family val="1"/>
      </rPr>
      <t>Xe đẩy cơm</t>
    </r>
    <r>
      <rPr>
        <sz val="13"/>
        <rFont val="Times New Roman"/>
        <family val="1"/>
      </rPr>
      <t xml:space="preserve"> 1200x760x900(mm). 
chất liệu inox 304, gồm 02 tầng</t>
    </r>
  </si>
  <si>
    <r>
      <t xml:space="preserve">Bàn Inox </t>
    </r>
    <r>
      <rPr>
        <sz val="13"/>
        <rFont val="Times New Roman"/>
        <family val="1"/>
      </rPr>
      <t>1200x600x700(mm). chất liệu inox 304, gồm 02 tầng, tầng trên tole, tầng dưới thả song</t>
    </r>
  </si>
  <si>
    <t>TH Lạc Long Quân</t>
  </si>
  <si>
    <t>TH Cách Mạng Tháng 8</t>
  </si>
  <si>
    <t>Bàn ghế học sinh bán trú hai chỗ</t>
  </si>
  <si>
    <t>Ly INOX 304 cho HS bán trú</t>
  </si>
  <si>
    <t>kệ úp ly, bàn chải, để bình nước</t>
  </si>
  <si>
    <t xml:space="preserve">Tủ hấp khăn (600HS) </t>
  </si>
  <si>
    <t>TH Nguyễn Khuyến</t>
  </si>
  <si>
    <t>TH Trần Quốc Tuấn</t>
  </si>
  <si>
    <r>
      <rPr>
        <b/>
        <sz val="12"/>
        <color indexed="8"/>
        <rFont val="Times New Roman"/>
        <family val="1"/>
      </rPr>
      <t xml:space="preserve">Kệ để dép 4 tầng 
</t>
    </r>
    <r>
      <rPr>
        <sz val="12"/>
        <color indexed="8"/>
        <rFont val="Times New Roman"/>
        <family val="1"/>
      </rPr>
      <t xml:space="preserve">- Kích thước : 1200 x 250 x 900mm. Inox 304 </t>
    </r>
  </si>
  <si>
    <r>
      <rPr>
        <b/>
        <sz val="12"/>
        <color indexed="8"/>
        <rFont val="Times New Roman"/>
        <family val="1"/>
      </rPr>
      <t xml:space="preserve">Giá treo khăn, cắm bàn chải HS 
</t>
    </r>
    <r>
      <rPr>
        <sz val="12"/>
        <color indexed="8"/>
        <rFont val="Times New Roman"/>
        <family val="1"/>
      </rPr>
      <t>- Kích thước : 1200 x 480 x 970mm. Có 6 rổ nhựa úp ly</t>
    </r>
  </si>
  <si>
    <r>
      <rPr>
        <b/>
        <sz val="12"/>
        <color indexed="8"/>
        <rFont val="Times New Roman"/>
        <family val="1"/>
      </rPr>
      <t xml:space="preserve">Tủ các lớp 
</t>
    </r>
    <r>
      <rPr>
        <sz val="12"/>
        <color indexed="8"/>
        <rFont val="Times New Roman"/>
        <family val="1"/>
      </rPr>
      <t>- Kích thước : 1600 x 480 x 2000mm. Ván cao su dày 18ly. Lưng tủ ván MDF dày 8ly</t>
    </r>
  </si>
  <si>
    <r>
      <rPr>
        <b/>
        <sz val="12"/>
        <color indexed="8"/>
        <rFont val="Times New Roman"/>
        <family val="1"/>
      </rPr>
      <t xml:space="preserve">Bàn ghế hs 2 chỗ bán trú (loại 1 bàn + 2 ghế rời)
</t>
    </r>
    <r>
      <rPr>
        <sz val="12"/>
        <color indexed="8"/>
        <rFont val="Times New Roman"/>
        <family val="1"/>
      </rPr>
      <t>- Kích thước bàn : 1200 x 450 x H. 
- Kích thước ghế : 370 x 350 x H.
- Khung bàn : sắt hộp 25x25, 25x50 dày 1,2ly; Hàn C02; sơn tĩnh điện màu xám.
- Mặt bàn: Ván cao su ghép dày 20ly.
- Mặt ghế và dựa ghế: ván cao su ghép dày 18ly
- Ngăn bàn: Ván MFC dày 18ly phủ vân gỗ</t>
    </r>
  </si>
  <si>
    <t>Tiếng
anh
tích
hợp</t>
  </si>
  <si>
    <r>
      <rPr>
        <b/>
        <sz val="12"/>
        <color indexed="8"/>
        <rFont val="Times New Roman"/>
        <family val="1"/>
      </rPr>
      <t xml:space="preserve">Bàn gíáo viên 
</t>
    </r>
    <r>
      <rPr>
        <sz val="12"/>
        <color indexed="8"/>
        <rFont val="Times New Roman"/>
        <family val="1"/>
      </rPr>
      <t>- Kích thước bàn : 1200 x 600 x 780mm. 
- Ván cao su ghép dày 18ly. Đáy hộc bàn ván MDF dày 8ly phủ vân gỗ</t>
    </r>
  </si>
  <si>
    <r>
      <rPr>
        <b/>
        <sz val="12"/>
        <color indexed="8"/>
        <rFont val="Times New Roman"/>
        <family val="1"/>
      </rPr>
      <t>Bảng từ</t>
    </r>
    <r>
      <rPr>
        <sz val="12"/>
        <color indexed="8"/>
        <rFont val="Times New Roman"/>
        <family val="1"/>
      </rPr>
      <t xml:space="preserve">
- Kích thước : 1200 x 3600 (mm). Khung nhôm bo, mặt từ xanh Hàn Quốc kẻ ô, lưng bảng bằng cốt nhựa dày 15ly, bảng có máng phấn nhôm dài suốt 3600 mm</t>
    </r>
  </si>
  <si>
    <r>
      <rPr>
        <b/>
        <sz val="12"/>
        <color indexed="8"/>
        <rFont val="Times New Roman"/>
        <family val="1"/>
      </rPr>
      <t>Bục giảng</t>
    </r>
    <r>
      <rPr>
        <sz val="12"/>
        <color indexed="8"/>
        <rFont val="Times New Roman"/>
        <family val="1"/>
      </rPr>
      <t xml:space="preserve">
- Kích thước : 1600x2000x300 mm + 5000x700x300 mm. Ván cao su ghép dày 18ly</t>
    </r>
  </si>
  <si>
    <r>
      <rPr>
        <b/>
        <sz val="12"/>
        <color indexed="8"/>
        <rFont val="Times New Roman"/>
        <family val="1"/>
      </rPr>
      <t xml:space="preserve">Máy chiếu Sony
- </t>
    </r>
    <r>
      <rPr>
        <sz val="12"/>
        <color indexed="8"/>
        <rFont val="Times New Roman"/>
        <family val="1"/>
      </rPr>
      <t>Model:VPL-DX220
- Cường độ sáng : 2.700 Ansi Lumens, công nghệ 3LCD 0.63″
- Độ phân giải: XGA (1024×768 Pixels)
- Loa: 1W (Mono), trọng lượng: 2.7 (Kg)
- Kết nối đầu vào/ra: 1-RGB, 1-HDMI, 1-Composite, 1-USB type A, đầu ra: 1-Stereo Jack
- Tuổi thọ bóng đèn 6.000 (H)
- Trình chiếu từ 30” tới 300” (0.76 m tới 7.62m)</t>
    </r>
  </si>
  <si>
    <r>
      <rPr>
        <b/>
        <sz val="12"/>
        <color indexed="8"/>
        <rFont val="Times New Roman"/>
        <family val="1"/>
      </rPr>
      <t xml:space="preserve">Tivi Sony
- </t>
    </r>
    <r>
      <rPr>
        <sz val="12"/>
        <color indexed="8"/>
        <rFont val="Times New Roman"/>
        <family val="1"/>
      </rPr>
      <t>Model : KD -49X9000E VN3
- Kích thước : 49 inch
- Độ phân giải : 4K
- HĐH: Android
- Kết nối: Wifi, LAN, USB, HDMI
- Loại đèn nền: Direct LED
- Chỉ số chuyển động: Motionflow XR 800 Hz (Gốc 100 Hz)</t>
    </r>
  </si>
  <si>
    <t>TH Trần Quốc Toản</t>
  </si>
  <si>
    <t>TH Yên Thế</t>
  </si>
  <si>
    <t>TH Sơn Cang</t>
  </si>
  <si>
    <t>TH Tân Trụ</t>
  </si>
  <si>
    <t>TH Nguyễn Văn Kịp</t>
  </si>
  <si>
    <t>TH Thân Nhân Trung</t>
  </si>
  <si>
    <t>Vòi inox bồn rửa tay học sinh</t>
  </si>
  <si>
    <t>Màn cửa sổ Hội trường</t>
  </si>
  <si>
    <t>Học sinh ngủ trưa</t>
  </si>
  <si>
    <t>Lưới inox bàn chia thực phẩm</t>
  </si>
  <si>
    <t xml:space="preserve">Xe inox đẩy thức ăn </t>
  </si>
  <si>
    <t>THCS Ngô Sĩ Liên</t>
  </si>
  <si>
    <t>THCS Trần Văn Đang</t>
  </si>
  <si>
    <t>THCS Nguyễn Gia Thiều</t>
  </si>
  <si>
    <t>THCS Quang Trung</t>
  </si>
  <si>
    <t>Máy chiếu (Projector)</t>
  </si>
  <si>
    <t>THCS Võ Văn Tần</t>
  </si>
  <si>
    <t>Máy tính bàn INTEL G4400</t>
  </si>
  <si>
    <t>INTEL XEON E3 -1220 V5</t>
  </si>
  <si>
    <t>Máy CD-cassette</t>
  </si>
  <si>
    <t>Loa kéo di động</t>
  </si>
  <si>
    <t>Hệ thống phát thanh trường học PETECH MX 600</t>
  </si>
  <si>
    <t>THCS Hoàng Hoa Thám</t>
  </si>
  <si>
    <t>Máy vi tính
PC LENOVO V520-15IKL CDC DDR4, 500GB HD, 7200RPM,DVDRW,USB, … Màn hình LCDViewsonic 18.5'' inch LED Montior</t>
  </si>
  <si>
    <t>Bàn phòng vi tính
KT: 6000x600x750(mm)</t>
  </si>
  <si>
    <t>Ghế phòng vi tính
đôn inox</t>
  </si>
  <si>
    <t>Tủ máy 
KT: 1200x400x750</t>
  </si>
  <si>
    <t>Máy chiếu Projector
VIWSONIC PJD5250</t>
  </si>
  <si>
    <t>Đàn tranh + âm thanh
11 3/4'' W x 18''H x 11 3/4D
 WK 700 casio</t>
  </si>
  <si>
    <t>Nguồn khác (HP 2 buổi)</t>
  </si>
  <si>
    <t>THCS Âu Lạc</t>
  </si>
  <si>
    <t>THCS Tân Bình</t>
  </si>
  <si>
    <t>Máy in laser</t>
  </si>
  <si>
    <t>THCS Phạm Ngọc Thạch</t>
  </si>
  <si>
    <t>THCS Ngô Quyền</t>
  </si>
  <si>
    <t>THCS Trường Chinh</t>
  </si>
  <si>
    <t xml:space="preserve">Máy in </t>
  </si>
  <si>
    <t xml:space="preserve">Loa </t>
  </si>
  <si>
    <t>Bàn ghế học sinh 2 chỗ 01 buổi</t>
  </si>
  <si>
    <t>THCS Trần Văn Quang</t>
  </si>
  <si>
    <t>Trường BDGD</t>
  </si>
  <si>
    <t>Phòng GD và ĐT</t>
  </si>
  <si>
    <t>Tô inox</t>
  </si>
  <si>
    <t>Ly inox</t>
  </si>
  <si>
    <t>Bàn ghế Học Sinh 02 chỗ bán trú  (loại 01 bàn + 02 ghế rời)
- KT bàn:1200x400x690
- KT ghế: 300x350x420(650)</t>
  </si>
  <si>
    <t>Xe đẩy inox 2 tầng</t>
  </si>
  <si>
    <t>Máy vi tính học sinh</t>
  </si>
  <si>
    <t>BẬC THCS</t>
  </si>
  <si>
    <t>Nguồn khác(Nguồn học phí Anh văn tích hợp)</t>
  </si>
  <si>
    <t>Nguồn khác(quỹ thu từ nguồn Tiên Tiến hiện đại)</t>
  </si>
  <si>
    <t>Máy xay sinh tố( philip)</t>
  </si>
  <si>
    <t>Trang bị cho HP Chăm sóc</t>
  </si>
  <si>
    <t>Máy của Kế toán đã hư cũ</t>
  </si>
  <si>
    <t>Trang bị phòng Thể dục</t>
  </si>
  <si>
    <t>Nguồn nha</t>
  </si>
  <si>
    <t>THCS Lý Thường Kiệt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</si>
</sst>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b/>
      <sz val="10"/>
      <name val="Times New Roman"/>
      <family val="1"/>
    </font>
    <font>
      <b/>
      <sz val="13"/>
      <color indexed="8"/>
      <name val="Times New Roman"/>
      <family val="1"/>
    </font>
    <font>
      <sz val="13"/>
      <color theme="1"/>
      <name val="Times New Roman"/>
      <family val="1"/>
      <charset val="163"/>
    </font>
    <font>
      <b/>
      <u/>
      <sz val="13"/>
      <color indexed="8"/>
      <name val="Times New Roman"/>
      <family val="1"/>
    </font>
    <font>
      <sz val="13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48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/>
    <xf numFmtId="0" fontId="8" fillId="0" borderId="0" xfId="2" applyFont="1" applyFill="1" applyAlignment="1">
      <alignment horizontal="center"/>
    </xf>
    <xf numFmtId="0" fontId="9" fillId="0" borderId="8" xfId="0" applyFont="1" applyBorder="1"/>
    <xf numFmtId="0" fontId="8" fillId="0" borderId="0" xfId="2" applyFont="1" applyFill="1" applyAlignment="1">
      <alignment vertical="center"/>
    </xf>
    <xf numFmtId="3" fontId="7" fillId="0" borderId="0" xfId="2" applyNumberFormat="1" applyFont="1" applyFill="1" applyAlignment="1">
      <alignment vertical="center"/>
    </xf>
    <xf numFmtId="3" fontId="7" fillId="0" borderId="0" xfId="2" applyNumberFormat="1" applyFont="1" applyFill="1"/>
    <xf numFmtId="3" fontId="8" fillId="0" borderId="0" xfId="2" applyNumberFormat="1" applyFont="1" applyFill="1" applyAlignment="1">
      <alignment horizontal="center"/>
    </xf>
    <xf numFmtId="3" fontId="9" fillId="0" borderId="8" xfId="1" applyNumberFormat="1" applyFont="1" applyBorder="1"/>
    <xf numFmtId="3" fontId="5" fillId="0" borderId="0" xfId="0" applyNumberFormat="1" applyFont="1"/>
    <xf numFmtId="0" fontId="5" fillId="0" borderId="0" xfId="2" applyFont="1"/>
    <xf numFmtId="0" fontId="5" fillId="0" borderId="0" xfId="2" applyFont="1" applyAlignment="1">
      <alignment vertical="center"/>
    </xf>
    <xf numFmtId="0" fontId="8" fillId="0" borderId="0" xfId="2" applyFont="1" applyFill="1"/>
    <xf numFmtId="0" fontId="11" fillId="0" borderId="0" xfId="0" applyFont="1"/>
    <xf numFmtId="3" fontId="11" fillId="0" borderId="0" xfId="0" applyNumberFormat="1" applyFont="1"/>
    <xf numFmtId="0" fontId="16" fillId="0" borderId="9" xfId="0" applyFont="1" applyBorder="1" applyAlignment="1">
      <alignment vertical="center" wrapText="1"/>
    </xf>
    <xf numFmtId="165" fontId="16" fillId="0" borderId="9" xfId="1" applyNumberFormat="1" applyFont="1" applyBorder="1" applyAlignment="1">
      <alignment vertical="center" wrapText="1"/>
    </xf>
    <xf numFmtId="165" fontId="16" fillId="0" borderId="11" xfId="1" applyNumberFormat="1" applyFont="1" applyBorder="1" applyAlignment="1">
      <alignment vertical="center" wrapText="1"/>
    </xf>
    <xf numFmtId="165" fontId="16" fillId="0" borderId="0" xfId="1" applyNumberFormat="1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165" fontId="16" fillId="0" borderId="10" xfId="1" applyNumberFormat="1" applyFont="1" applyBorder="1" applyAlignment="1">
      <alignment vertical="center" wrapText="1"/>
    </xf>
    <xf numFmtId="165" fontId="16" fillId="0" borderId="12" xfId="1" applyNumberFormat="1" applyFont="1" applyBorder="1" applyAlignment="1">
      <alignment vertical="center" wrapText="1"/>
    </xf>
    <xf numFmtId="165" fontId="16" fillId="0" borderId="8" xfId="1" applyNumberFormat="1" applyFont="1" applyBorder="1" applyAlignment="1">
      <alignment vertical="center" wrapText="1"/>
    </xf>
    <xf numFmtId="165" fontId="16" fillId="0" borderId="7" xfId="1" applyNumberFormat="1" applyFont="1" applyBorder="1" applyAlignment="1">
      <alignment vertical="center" wrapText="1"/>
    </xf>
    <xf numFmtId="165" fontId="18" fillId="0" borderId="8" xfId="1" applyNumberFormat="1" applyFont="1" applyBorder="1" applyAlignment="1">
      <alignment vertical="center" wrapText="1"/>
    </xf>
    <xf numFmtId="0" fontId="7" fillId="0" borderId="0" xfId="2" applyFont="1" applyFill="1" applyAlignment="1"/>
    <xf numFmtId="0" fontId="8" fillId="0" borderId="0" xfId="2" applyFont="1" applyFill="1" applyAlignment="1"/>
    <xf numFmtId="0" fontId="5" fillId="0" borderId="0" xfId="0" applyFont="1" applyAlignment="1"/>
    <xf numFmtId="0" fontId="13" fillId="4" borderId="8" xfId="0" applyFont="1" applyFill="1" applyBorder="1" applyAlignment="1"/>
    <xf numFmtId="0" fontId="5" fillId="5" borderId="0" xfId="0" applyFont="1" applyFill="1"/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12" fillId="0" borderId="0" xfId="0" applyFont="1"/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/>
    <xf numFmtId="165" fontId="16" fillId="0" borderId="8" xfId="1" applyNumberFormat="1" applyFont="1" applyBorder="1"/>
    <xf numFmtId="165" fontId="16" fillId="0" borderId="8" xfId="0" applyNumberFormat="1" applyFont="1" applyBorder="1"/>
    <xf numFmtId="165" fontId="17" fillId="0" borderId="8" xfId="0" applyNumberFormat="1" applyFont="1" applyBorder="1" applyAlignment="1"/>
    <xf numFmtId="165" fontId="17" fillId="0" borderId="8" xfId="0" applyNumberFormat="1" applyFont="1" applyBorder="1"/>
    <xf numFmtId="3" fontId="16" fillId="0" borderId="8" xfId="0" applyNumberFormat="1" applyFont="1" applyBorder="1"/>
    <xf numFmtId="3" fontId="5" fillId="0" borderId="0" xfId="2" applyNumberFormat="1" applyFont="1" applyAlignment="1">
      <alignment vertical="center"/>
    </xf>
    <xf numFmtId="3" fontId="5" fillId="0" borderId="0" xfId="2" applyNumberFormat="1" applyFont="1"/>
    <xf numFmtId="3" fontId="16" fillId="0" borderId="9" xfId="1" applyNumberFormat="1" applyFont="1" applyBorder="1" applyAlignment="1">
      <alignment vertical="center" wrapText="1"/>
    </xf>
    <xf numFmtId="3" fontId="16" fillId="0" borderId="10" xfId="1" applyNumberFormat="1" applyFont="1" applyBorder="1" applyAlignment="1">
      <alignment vertical="center" wrapText="1"/>
    </xf>
    <xf numFmtId="3" fontId="17" fillId="0" borderId="8" xfId="0" applyNumberFormat="1" applyFont="1" applyBorder="1"/>
    <xf numFmtId="0" fontId="1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16" fillId="0" borderId="8" xfId="4" applyNumberFormat="1" applyFont="1" applyBorder="1"/>
    <xf numFmtId="0" fontId="16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3" fontId="16" fillId="0" borderId="8" xfId="4" applyNumberFormat="1" applyFont="1" applyBorder="1"/>
    <xf numFmtId="3" fontId="8" fillId="0" borderId="0" xfId="2" applyNumberFormat="1" applyFont="1" applyFill="1" applyAlignment="1">
      <alignment vertical="center"/>
    </xf>
    <xf numFmtId="0" fontId="9" fillId="0" borderId="8" xfId="3" applyFont="1" applyBorder="1" applyAlignment="1">
      <alignment vertical="center" wrapText="1"/>
    </xf>
    <xf numFmtId="3" fontId="9" fillId="0" borderId="8" xfId="4" applyNumberFormat="1" applyFont="1" applyBorder="1" applyAlignment="1">
      <alignment vertical="center"/>
    </xf>
    <xf numFmtId="3" fontId="9" fillId="0" borderId="8" xfId="0" applyNumberFormat="1" applyFont="1" applyBorder="1"/>
    <xf numFmtId="3" fontId="9" fillId="0" borderId="8" xfId="4" applyNumberFormat="1" applyFont="1" applyBorder="1"/>
    <xf numFmtId="0" fontId="16" fillId="0" borderId="8" xfId="0" applyFont="1" applyBorder="1" applyAlignment="1">
      <alignment horizontal="center"/>
    </xf>
    <xf numFmtId="0" fontId="19" fillId="0" borderId="8" xfId="0" applyFont="1" applyBorder="1"/>
    <xf numFmtId="3" fontId="19" fillId="0" borderId="8" xfId="0" applyNumberFormat="1" applyFont="1" applyBorder="1"/>
    <xf numFmtId="0" fontId="5" fillId="3" borderId="0" xfId="0" applyFont="1" applyFill="1"/>
    <xf numFmtId="3" fontId="9" fillId="0" borderId="2" xfId="0" applyNumberFormat="1" applyFont="1" applyBorder="1"/>
    <xf numFmtId="3" fontId="9" fillId="0" borderId="2" xfId="4" applyNumberFormat="1" applyFont="1" applyBorder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3" fontId="5" fillId="0" borderId="13" xfId="2" applyNumberFormat="1" applyFont="1" applyBorder="1" applyAlignment="1">
      <alignment vertical="center"/>
    </xf>
    <xf numFmtId="3" fontId="5" fillId="0" borderId="14" xfId="2" applyNumberFormat="1" applyFont="1" applyBorder="1" applyAlignment="1">
      <alignment vertical="center"/>
    </xf>
    <xf numFmtId="3" fontId="5" fillId="0" borderId="14" xfId="2" applyNumberFormat="1" applyFont="1" applyBorder="1"/>
    <xf numFmtId="3" fontId="8" fillId="0" borderId="16" xfId="2" applyNumberFormat="1" applyFont="1" applyFill="1" applyBorder="1"/>
    <xf numFmtId="3" fontId="11" fillId="0" borderId="14" xfId="0" applyNumberFormat="1" applyFont="1" applyBorder="1"/>
    <xf numFmtId="3" fontId="5" fillId="0" borderId="14" xfId="0" applyNumberFormat="1" applyFont="1" applyBorder="1"/>
    <xf numFmtId="3" fontId="5" fillId="0" borderId="16" xfId="0" applyNumberFormat="1" applyFont="1" applyBorder="1"/>
    <xf numFmtId="3" fontId="9" fillId="0" borderId="14" xfId="0" applyNumberFormat="1" applyFont="1" applyBorder="1"/>
    <xf numFmtId="0" fontId="11" fillId="0" borderId="14" xfId="0" applyFont="1" applyBorder="1"/>
    <xf numFmtId="0" fontId="5" fillId="0" borderId="14" xfId="0" applyFont="1" applyBorder="1"/>
    <xf numFmtId="3" fontId="11" fillId="0" borderId="0" xfId="0" applyNumberFormat="1" applyFont="1" applyAlignment="1">
      <alignment horizontal="right" vertical="center"/>
    </xf>
    <xf numFmtId="165" fontId="19" fillId="0" borderId="9" xfId="4" applyNumberFormat="1" applyFont="1" applyBorder="1"/>
    <xf numFmtId="165" fontId="19" fillId="0" borderId="10" xfId="4" applyNumberFormat="1" applyFont="1" applyBorder="1"/>
    <xf numFmtId="165" fontId="19" fillId="0" borderId="11" xfId="4" applyNumberFormat="1" applyFont="1" applyBorder="1"/>
    <xf numFmtId="0" fontId="20" fillId="0" borderId="8" xfId="0" applyFont="1" applyBorder="1" applyAlignment="1">
      <alignment wrapText="1"/>
    </xf>
    <xf numFmtId="0" fontId="20" fillId="0" borderId="8" xfId="0" applyFont="1" applyBorder="1"/>
    <xf numFmtId="0" fontId="20" fillId="0" borderId="8" xfId="0" applyFont="1" applyBorder="1" applyAlignment="1">
      <alignment horizontal="left" vertical="center" wrapText="1"/>
    </xf>
    <xf numFmtId="0" fontId="20" fillId="4" borderId="2" xfId="0" applyFont="1" applyFill="1" applyBorder="1"/>
    <xf numFmtId="0" fontId="20" fillId="0" borderId="9" xfId="0" applyFont="1" applyBorder="1"/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165" fontId="9" fillId="0" borderId="10" xfId="4" applyNumberFormat="1" applyFont="1" applyBorder="1" applyAlignment="1">
      <alignment horizontal="right" vertical="center"/>
    </xf>
    <xf numFmtId="165" fontId="9" fillId="0" borderId="11" xfId="4" applyNumberFormat="1" applyFont="1" applyBorder="1" applyAlignment="1">
      <alignment horizontal="right" vertical="center"/>
    </xf>
    <xf numFmtId="3" fontId="20" fillId="0" borderId="8" xfId="0" applyNumberFormat="1" applyFont="1" applyBorder="1"/>
    <xf numFmtId="165" fontId="20" fillId="0" borderId="10" xfId="4" applyNumberFormat="1" applyFont="1" applyBorder="1"/>
    <xf numFmtId="165" fontId="20" fillId="0" borderId="11" xfId="4" applyNumberFormat="1" applyFont="1" applyBorder="1"/>
    <xf numFmtId="3" fontId="20" fillId="0" borderId="8" xfId="1" applyNumberFormat="1" applyFont="1" applyBorder="1"/>
    <xf numFmtId="3" fontId="20" fillId="0" borderId="8" xfId="4" applyNumberFormat="1" applyFont="1" applyBorder="1"/>
    <xf numFmtId="165" fontId="20" fillId="0" borderId="9" xfId="4" applyNumberFormat="1" applyFont="1" applyBorder="1"/>
    <xf numFmtId="0" fontId="9" fillId="0" borderId="2" xfId="0" applyFont="1" applyBorder="1" applyAlignment="1">
      <alignment horizontal="center"/>
    </xf>
    <xf numFmtId="165" fontId="9" fillId="0" borderId="2" xfId="4" applyNumberFormat="1" applyFont="1" applyBorder="1"/>
    <xf numFmtId="0" fontId="9" fillId="0" borderId="2" xfId="0" applyFont="1" applyBorder="1"/>
    <xf numFmtId="165" fontId="9" fillId="0" borderId="8" xfId="0" applyNumberFormat="1" applyFont="1" applyBorder="1"/>
    <xf numFmtId="165" fontId="9" fillId="0" borderId="9" xfId="4" applyNumberFormat="1" applyFont="1" applyBorder="1"/>
    <xf numFmtId="165" fontId="9" fillId="0" borderId="10" xfId="4" applyNumberFormat="1" applyFont="1" applyBorder="1"/>
    <xf numFmtId="165" fontId="9" fillId="0" borderId="11" xfId="4" applyNumberFormat="1" applyFont="1" applyBorder="1"/>
    <xf numFmtId="0" fontId="20" fillId="0" borderId="8" xfId="0" applyFont="1" applyBorder="1" applyAlignment="1">
      <alignment horizontal="center"/>
    </xf>
    <xf numFmtId="165" fontId="20" fillId="0" borderId="14" xfId="4" applyNumberFormat="1" applyFont="1" applyBorder="1"/>
    <xf numFmtId="0" fontId="20" fillId="0" borderId="14" xfId="0" applyFont="1" applyBorder="1"/>
    <xf numFmtId="3" fontId="20" fillId="0" borderId="14" xfId="0" applyNumberFormat="1" applyFont="1" applyBorder="1"/>
    <xf numFmtId="0" fontId="20" fillId="0" borderId="11" xfId="0" applyFont="1" applyBorder="1"/>
    <xf numFmtId="165" fontId="9" fillId="0" borderId="8" xfId="4" applyNumberFormat="1" applyFont="1" applyBorder="1"/>
    <xf numFmtId="165" fontId="9" fillId="0" borderId="9" xfId="4" applyNumberFormat="1" applyFont="1" applyBorder="1" applyAlignment="1">
      <alignment horizontal="center"/>
    </xf>
    <xf numFmtId="165" fontId="9" fillId="0" borderId="10" xfId="4" applyNumberFormat="1" applyFont="1" applyBorder="1" applyAlignment="1">
      <alignment horizontal="center"/>
    </xf>
    <xf numFmtId="165" fontId="9" fillId="0" borderId="10" xfId="4" applyNumberFormat="1" applyFont="1" applyBorder="1" applyAlignment="1">
      <alignment horizontal="center" vertical="top" wrapText="1"/>
    </xf>
    <xf numFmtId="0" fontId="5" fillId="6" borderId="10" xfId="0" applyFont="1" applyFill="1" applyBorder="1" applyAlignment="1">
      <alignment vertical="top"/>
    </xf>
    <xf numFmtId="3" fontId="0" fillId="0" borderId="0" xfId="0" applyNumberFormat="1"/>
    <xf numFmtId="3" fontId="16" fillId="0" borderId="8" xfId="0" applyNumberFormat="1" applyFont="1" applyBorder="1" applyAlignment="1">
      <alignment horizontal="center"/>
    </xf>
    <xf numFmtId="3" fontId="19" fillId="0" borderId="9" xfId="4" applyNumberFormat="1" applyFont="1" applyBorder="1"/>
    <xf numFmtId="3" fontId="19" fillId="0" borderId="10" xfId="4" applyNumberFormat="1" applyFont="1" applyBorder="1"/>
    <xf numFmtId="3" fontId="19" fillId="0" borderId="11" xfId="4" applyNumberFormat="1" applyFont="1" applyBorder="1"/>
    <xf numFmtId="0" fontId="23" fillId="0" borderId="8" xfId="0" applyFont="1" applyBorder="1" applyAlignment="1">
      <alignment horizontal="left" vertical="center" wrapText="1"/>
    </xf>
    <xf numFmtId="165" fontId="16" fillId="0" borderId="8" xfId="4" applyNumberFormat="1" applyFont="1" applyBorder="1" applyAlignment="1">
      <alignment vertical="center"/>
    </xf>
    <xf numFmtId="165" fontId="16" fillId="0" borderId="8" xfId="4" applyNumberFormat="1" applyFont="1" applyBorder="1" applyAlignment="1">
      <alignment horizontal="center" vertical="center"/>
    </xf>
    <xf numFmtId="0" fontId="23" fillId="0" borderId="8" xfId="0" applyFont="1" applyBorder="1" applyAlignment="1">
      <alignment wrapText="1"/>
    </xf>
    <xf numFmtId="0" fontId="16" fillId="0" borderId="10" xfId="0" applyFont="1" applyBorder="1"/>
    <xf numFmtId="3" fontId="16" fillId="0" borderId="10" xfId="0" applyNumberFormat="1" applyFont="1" applyBorder="1"/>
    <xf numFmtId="3" fontId="16" fillId="0" borderId="10" xfId="4" applyNumberFormat="1" applyFont="1" applyBorder="1"/>
    <xf numFmtId="165" fontId="16" fillId="0" borderId="8" xfId="5" applyNumberFormat="1" applyFont="1" applyBorder="1"/>
    <xf numFmtId="0" fontId="5" fillId="4" borderId="0" xfId="0" applyFont="1" applyFill="1"/>
    <xf numFmtId="3" fontId="9" fillId="0" borderId="8" xfId="5" applyNumberFormat="1" applyFont="1" applyBorder="1"/>
    <xf numFmtId="3" fontId="9" fillId="0" borderId="8" xfId="0" applyNumberFormat="1" applyFont="1" applyBorder="1" applyAlignment="1">
      <alignment vertical="center"/>
    </xf>
    <xf numFmtId="165" fontId="9" fillId="0" borderId="8" xfId="5" applyNumberFormat="1" applyFont="1" applyBorder="1"/>
    <xf numFmtId="3" fontId="9" fillId="0" borderId="8" xfId="5" applyNumberFormat="1" applyFont="1" applyBorder="1" applyAlignment="1">
      <alignment vertical="center"/>
    </xf>
    <xf numFmtId="0" fontId="11" fillId="4" borderId="0" xfId="0" applyFont="1" applyFill="1"/>
    <xf numFmtId="3" fontId="11" fillId="4" borderId="0" xfId="0" applyNumberFormat="1" applyFont="1" applyFill="1"/>
    <xf numFmtId="3" fontId="10" fillId="0" borderId="8" xfId="0" applyNumberFormat="1" applyFont="1" applyBorder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3" fontId="7" fillId="0" borderId="0" xfId="2" applyNumberFormat="1" applyFont="1" applyFill="1" applyAlignment="1">
      <alignment horizontal="right" vertical="center"/>
    </xf>
    <xf numFmtId="3" fontId="7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8" xfId="4" applyNumberFormat="1" applyFont="1" applyBorder="1" applyAlignment="1">
      <alignment horizontal="right" vertical="center"/>
    </xf>
    <xf numFmtId="3" fontId="9" fillId="0" borderId="8" xfId="3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6" fillId="0" borderId="8" xfId="0" applyFont="1" applyBorder="1" applyAlignment="1">
      <alignment horizontal="right" vertical="center"/>
    </xf>
    <xf numFmtId="0" fontId="16" fillId="0" borderId="10" xfId="0" applyFont="1" applyBorder="1" applyAlignment="1">
      <alignment horizontal="right"/>
    </xf>
    <xf numFmtId="165" fontId="9" fillId="0" borderId="10" xfId="4" applyNumberFormat="1" applyFont="1" applyBorder="1" applyAlignment="1">
      <alignment horizontal="right"/>
    </xf>
    <xf numFmtId="165" fontId="9" fillId="0" borderId="9" xfId="4" applyNumberFormat="1" applyFont="1" applyBorder="1" applyAlignment="1">
      <alignment horizontal="right"/>
    </xf>
    <xf numFmtId="3" fontId="5" fillId="0" borderId="0" xfId="2" applyNumberFormat="1" applyFont="1" applyBorder="1" applyAlignment="1">
      <alignment vertical="center"/>
    </xf>
    <xf numFmtId="3" fontId="5" fillId="0" borderId="0" xfId="2" applyNumberFormat="1" applyFont="1" applyBorder="1"/>
    <xf numFmtId="3" fontId="8" fillId="0" borderId="0" xfId="2" applyNumberFormat="1" applyFont="1" applyFill="1" applyBorder="1"/>
    <xf numFmtId="0" fontId="3" fillId="2" borderId="5" xfId="2" applyFont="1" applyFill="1" applyBorder="1" applyAlignment="1">
      <alignment horizontal="center" vertical="center"/>
    </xf>
    <xf numFmtId="3" fontId="20" fillId="0" borderId="3" xfId="1" applyNumberFormat="1" applyFont="1" applyBorder="1"/>
    <xf numFmtId="3" fontId="20" fillId="0" borderId="3" xfId="4" applyNumberFormat="1" applyFont="1" applyBorder="1"/>
    <xf numFmtId="3" fontId="11" fillId="0" borderId="0" xfId="0" applyNumberFormat="1" applyFont="1" applyBorder="1"/>
    <xf numFmtId="3" fontId="5" fillId="0" borderId="0" xfId="0" applyNumberFormat="1" applyFont="1" applyBorder="1"/>
    <xf numFmtId="0" fontId="11" fillId="0" borderId="0" xfId="0" applyFont="1" applyBorder="1"/>
    <xf numFmtId="0" fontId="22" fillId="0" borderId="0" xfId="0" applyFont="1" applyBorder="1"/>
    <xf numFmtId="0" fontId="20" fillId="0" borderId="3" xfId="0" applyFont="1" applyBorder="1"/>
    <xf numFmtId="0" fontId="20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/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3" fillId="4" borderId="5" xfId="3" applyFont="1" applyFill="1" applyBorder="1" applyAlignment="1">
      <alignment horizontal="center" vertical="center" shrinkToFit="1"/>
    </xf>
    <xf numFmtId="0" fontId="13" fillId="4" borderId="16" xfId="3" applyFont="1" applyFill="1" applyBorder="1" applyAlignment="1">
      <alignment horizontal="center" vertical="center" shrinkToFit="1"/>
    </xf>
    <xf numFmtId="0" fontId="13" fillId="4" borderId="17" xfId="3" applyFont="1" applyFill="1" applyBorder="1" applyAlignment="1">
      <alignment horizontal="center" vertical="center" shrinkToFit="1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6" xfId="2" applyNumberFormat="1" applyFont="1" applyBorder="1" applyAlignment="1">
      <alignment horizontal="center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3" fontId="9" fillId="4" borderId="1" xfId="2" applyNumberFormat="1" applyFont="1" applyFill="1" applyBorder="1" applyAlignment="1">
      <alignment horizontal="center" vertical="center" wrapText="1"/>
    </xf>
    <xf numFmtId="3" fontId="9" fillId="4" borderId="6" xfId="2" applyNumberFormat="1" applyFont="1" applyFill="1" applyBorder="1" applyAlignment="1">
      <alignment horizontal="center" vertical="center" wrapText="1"/>
    </xf>
    <xf numFmtId="3" fontId="9" fillId="4" borderId="7" xfId="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3" fontId="9" fillId="0" borderId="13" xfId="2" applyNumberFormat="1" applyFont="1" applyFill="1" applyBorder="1" applyAlignment="1">
      <alignment horizontal="center" vertical="center" wrapText="1"/>
    </xf>
    <xf numFmtId="3" fontId="9" fillId="0" borderId="14" xfId="2" applyNumberFormat="1" applyFont="1" applyFill="1" applyBorder="1" applyAlignment="1">
      <alignment horizontal="center" vertical="center" wrapText="1"/>
    </xf>
    <xf numFmtId="3" fontId="9" fillId="0" borderId="15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right" vertical="center" wrapText="1"/>
    </xf>
    <xf numFmtId="3" fontId="8" fillId="0" borderId="6" xfId="2" applyNumberFormat="1" applyFont="1" applyBorder="1" applyAlignment="1">
      <alignment horizontal="right" vertical="center" wrapText="1"/>
    </xf>
    <xf numFmtId="3" fontId="8" fillId="0" borderId="7" xfId="2" applyNumberFormat="1" applyFont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horizontal="center" vertical="center"/>
    </xf>
    <xf numFmtId="0" fontId="15" fillId="0" borderId="8" xfId="3" applyFont="1" applyFill="1" applyBorder="1" applyAlignment="1">
      <alignment vertical="center" shrinkToFit="1"/>
    </xf>
    <xf numFmtId="0" fontId="5" fillId="0" borderId="0" xfId="0" applyFont="1" applyFill="1"/>
    <xf numFmtId="3" fontId="22" fillId="0" borderId="0" xfId="0" applyNumberFormat="1" applyFont="1"/>
    <xf numFmtId="3" fontId="20" fillId="0" borderId="9" xfId="4" applyNumberFormat="1" applyFont="1" applyBorder="1"/>
    <xf numFmtId="3" fontId="20" fillId="0" borderId="10" xfId="4" applyNumberFormat="1" applyFont="1" applyBorder="1"/>
    <xf numFmtId="3" fontId="20" fillId="0" borderId="11" xfId="4" applyNumberFormat="1" applyFont="1" applyBorder="1"/>
    <xf numFmtId="3" fontId="17" fillId="0" borderId="8" xfId="4" applyNumberFormat="1" applyFont="1" applyBorder="1"/>
    <xf numFmtId="3" fontId="16" fillId="0" borderId="8" xfId="4" applyNumberFormat="1" applyFont="1" applyBorder="1" applyAlignment="1">
      <alignment vertical="center"/>
    </xf>
    <xf numFmtId="3" fontId="16" fillId="0" borderId="8" xfId="5" applyNumberFormat="1" applyFont="1" applyBorder="1"/>
  </cellXfs>
  <cellStyles count="6">
    <cellStyle name="Comma" xfId="1" builtinId="3"/>
    <cellStyle name="Comma 2" xfId="5"/>
    <cellStyle name="Comma 3" xfId="4"/>
    <cellStyle name="Normal" xfId="0" builtinId="0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40" workbookViewId="0">
      <selection activeCell="B40" sqref="B40"/>
    </sheetView>
  </sheetViews>
  <sheetFormatPr defaultRowHeight="16.5" x14ac:dyDescent="0.25"/>
  <cols>
    <col min="1" max="1" width="6.140625" style="33" customWidth="1"/>
    <col min="2" max="2" width="18.7109375" style="1" customWidth="1"/>
    <col min="3" max="3" width="46.5703125" style="1" customWidth="1"/>
    <col min="4" max="4" width="14.140625" style="1" customWidth="1"/>
    <col min="5" max="5" width="16.140625" style="12" customWidth="1"/>
    <col min="6" max="6" width="17.5703125" style="12" customWidth="1"/>
    <col min="7" max="7" width="12.5703125" style="1" customWidth="1"/>
    <col min="8" max="8" width="15.42578125" style="1" customWidth="1"/>
    <col min="9" max="9" width="11.85546875" style="1" customWidth="1"/>
    <col min="10" max="10" width="15.42578125" style="1" customWidth="1"/>
    <col min="11" max="11" width="15.7109375" style="12" customWidth="1"/>
    <col min="12" max="12" width="16.85546875" style="1" customWidth="1"/>
    <col min="13" max="13" width="12.140625" style="1" customWidth="1"/>
    <col min="14" max="14" width="11.28515625" style="1" customWidth="1"/>
    <col min="15" max="15" width="10" style="1" customWidth="1"/>
  </cols>
  <sheetData>
    <row r="1" spans="1:15" s="2" customFormat="1" ht="22.5" customHeight="1" x14ac:dyDescent="0.25">
      <c r="A1" s="31"/>
      <c r="B1" s="3" t="s">
        <v>18</v>
      </c>
      <c r="C1" s="3"/>
      <c r="D1" s="3"/>
      <c r="E1" s="8"/>
      <c r="F1" s="8"/>
      <c r="G1" s="7"/>
      <c r="H1" s="7"/>
      <c r="I1" s="7"/>
      <c r="J1" s="7"/>
      <c r="K1" s="50"/>
      <c r="L1" s="14"/>
      <c r="M1" s="14"/>
      <c r="N1" s="14"/>
      <c r="O1" s="14"/>
    </row>
    <row r="2" spans="1:15" s="2" customFormat="1" x14ac:dyDescent="0.25">
      <c r="A2" s="32" t="s">
        <v>0</v>
      </c>
      <c r="B2" s="3"/>
      <c r="C2" s="3"/>
      <c r="D2" s="3"/>
      <c r="E2" s="8"/>
      <c r="F2" s="8"/>
      <c r="G2" s="7"/>
      <c r="H2" s="7"/>
      <c r="I2" s="7"/>
      <c r="J2" s="7"/>
      <c r="K2" s="50"/>
      <c r="L2" s="14"/>
      <c r="M2" s="14"/>
      <c r="N2" s="14"/>
      <c r="O2" s="14"/>
    </row>
    <row r="3" spans="1:15" x14ac:dyDescent="0.25">
      <c r="A3" s="31"/>
      <c r="B3" s="4"/>
      <c r="C3" s="4"/>
      <c r="D3" s="4"/>
      <c r="E3" s="9"/>
      <c r="F3" s="9"/>
      <c r="G3" s="4"/>
      <c r="H3" s="4"/>
      <c r="I3" s="4"/>
      <c r="J3" s="4"/>
      <c r="K3" s="51"/>
      <c r="L3" s="13"/>
      <c r="M3" s="13"/>
      <c r="N3" s="13"/>
      <c r="O3" s="13"/>
    </row>
    <row r="4" spans="1:15" ht="25.5" customHeight="1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5" ht="22.5" customHeight="1" x14ac:dyDescent="0.25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5" x14ac:dyDescent="0.25">
      <c r="A6" s="32"/>
      <c r="B6" s="5"/>
      <c r="C6" s="5"/>
      <c r="D6" s="5"/>
      <c r="E6" s="10"/>
      <c r="F6" s="10"/>
      <c r="G6" s="5"/>
      <c r="H6" s="5"/>
      <c r="I6" s="5"/>
      <c r="J6" s="4"/>
      <c r="K6" s="51"/>
      <c r="L6" s="13"/>
      <c r="M6" s="13"/>
      <c r="N6" s="13"/>
      <c r="O6" s="13"/>
    </row>
    <row r="7" spans="1:15" x14ac:dyDescent="0.25">
      <c r="A7" s="31"/>
      <c r="B7" s="4"/>
      <c r="C7" s="4"/>
      <c r="D7" s="4"/>
      <c r="E7" s="9"/>
      <c r="F7" s="9"/>
      <c r="G7" s="4"/>
      <c r="H7" s="13"/>
      <c r="I7" s="4"/>
      <c r="J7" s="4"/>
      <c r="K7" s="51"/>
      <c r="L7" s="15" t="s">
        <v>3</v>
      </c>
      <c r="M7" s="13"/>
      <c r="N7" s="13"/>
      <c r="O7" s="13"/>
    </row>
    <row r="8" spans="1:15" ht="16.5" customHeight="1" x14ac:dyDescent="0.25">
      <c r="A8" s="199" t="s">
        <v>4</v>
      </c>
      <c r="B8" s="202" t="s">
        <v>5</v>
      </c>
      <c r="C8" s="202" t="s">
        <v>6</v>
      </c>
      <c r="D8" s="205" t="s">
        <v>7</v>
      </c>
      <c r="E8" s="208" t="s">
        <v>8</v>
      </c>
      <c r="F8" s="208" t="s">
        <v>9</v>
      </c>
      <c r="G8" s="211" t="s">
        <v>10</v>
      </c>
      <c r="H8" s="212"/>
      <c r="I8" s="212"/>
      <c r="J8" s="212"/>
      <c r="K8" s="212"/>
      <c r="L8" s="212"/>
      <c r="M8" s="213" t="s">
        <v>11</v>
      </c>
      <c r="N8"/>
      <c r="O8"/>
    </row>
    <row r="9" spans="1:15" ht="15" customHeight="1" x14ac:dyDescent="0.25">
      <c r="A9" s="200"/>
      <c r="B9" s="203"/>
      <c r="C9" s="203"/>
      <c r="D9" s="206"/>
      <c r="E9" s="209"/>
      <c r="F9" s="209"/>
      <c r="G9" s="188" t="s">
        <v>12</v>
      </c>
      <c r="H9" s="188" t="s">
        <v>13</v>
      </c>
      <c r="I9" s="188" t="s">
        <v>14</v>
      </c>
      <c r="J9" s="188" t="s">
        <v>15</v>
      </c>
      <c r="K9" s="185" t="s">
        <v>16</v>
      </c>
      <c r="L9" s="188" t="s">
        <v>54</v>
      </c>
      <c r="M9" s="214"/>
      <c r="N9"/>
      <c r="O9"/>
    </row>
    <row r="10" spans="1:15" ht="25.5" customHeight="1" x14ac:dyDescent="0.25">
      <c r="A10" s="200"/>
      <c r="B10" s="203"/>
      <c r="C10" s="203"/>
      <c r="D10" s="206"/>
      <c r="E10" s="209"/>
      <c r="F10" s="209"/>
      <c r="G10" s="189"/>
      <c r="H10" s="189"/>
      <c r="I10" s="189"/>
      <c r="J10" s="189"/>
      <c r="K10" s="186"/>
      <c r="L10" s="189"/>
      <c r="M10" s="214"/>
      <c r="N10"/>
      <c r="O10"/>
    </row>
    <row r="11" spans="1:15" ht="75.75" customHeight="1" x14ac:dyDescent="0.25">
      <c r="A11" s="201"/>
      <c r="B11" s="204"/>
      <c r="C11" s="204"/>
      <c r="D11" s="207"/>
      <c r="E11" s="210"/>
      <c r="F11" s="210"/>
      <c r="G11" s="190"/>
      <c r="H11" s="190"/>
      <c r="I11" s="190"/>
      <c r="J11" s="190"/>
      <c r="K11" s="187"/>
      <c r="L11" s="190"/>
      <c r="M11" s="215"/>
      <c r="N11"/>
      <c r="O11"/>
    </row>
    <row r="12" spans="1:15" x14ac:dyDescent="0.25">
      <c r="A12" s="33">
        <v>1</v>
      </c>
      <c r="B12" s="240" t="s">
        <v>32</v>
      </c>
      <c r="E12" s="1"/>
      <c r="F12" s="1"/>
      <c r="M12"/>
      <c r="N12"/>
      <c r="O12"/>
    </row>
    <row r="13" spans="1:15" ht="18.75" x14ac:dyDescent="0.3">
      <c r="A13" s="34">
        <v>2</v>
      </c>
      <c r="B13" s="239" t="s">
        <v>19</v>
      </c>
      <c r="C13" s="12"/>
      <c r="D13" s="12"/>
      <c r="E13" s="1"/>
      <c r="F13" s="1"/>
      <c r="N13"/>
      <c r="O13"/>
    </row>
    <row r="14" spans="1:15" ht="54" customHeight="1" x14ac:dyDescent="0.25">
      <c r="A14" s="194">
        <v>3</v>
      </c>
      <c r="B14" s="191" t="s">
        <v>20</v>
      </c>
      <c r="C14" s="177" t="s">
        <v>33</v>
      </c>
      <c r="D14" s="23">
        <v>1</v>
      </c>
      <c r="E14" s="19">
        <v>5500000</v>
      </c>
      <c r="F14" s="19">
        <v>5500000</v>
      </c>
      <c r="G14" s="19"/>
      <c r="H14" s="19">
        <v>5500000</v>
      </c>
      <c r="M14" s="181" t="s">
        <v>204</v>
      </c>
      <c r="N14"/>
      <c r="O14"/>
    </row>
    <row r="15" spans="1:15" ht="54.75" customHeight="1" x14ac:dyDescent="0.25">
      <c r="A15" s="195"/>
      <c r="B15" s="192"/>
      <c r="C15" s="178" t="s">
        <v>34</v>
      </c>
      <c r="D15" s="23">
        <v>1</v>
      </c>
      <c r="E15" s="20">
        <v>9000000</v>
      </c>
      <c r="F15" s="20">
        <v>9000000</v>
      </c>
      <c r="G15" s="20">
        <v>9000000</v>
      </c>
      <c r="H15" s="29"/>
      <c r="M15" s="182" t="s">
        <v>205</v>
      </c>
      <c r="N15"/>
      <c r="O15"/>
    </row>
    <row r="16" spans="1:15" ht="18.75" customHeight="1" x14ac:dyDescent="0.25">
      <c r="A16" s="195"/>
      <c r="B16" s="192"/>
      <c r="C16" s="179" t="s">
        <v>35</v>
      </c>
      <c r="D16" s="23">
        <v>5</v>
      </c>
      <c r="E16" s="19">
        <v>300000</v>
      </c>
      <c r="F16" s="19">
        <v>1500000</v>
      </c>
      <c r="G16" s="21"/>
      <c r="H16" s="21"/>
      <c r="K16" s="52">
        <v>1500000</v>
      </c>
      <c r="M16" s="183"/>
      <c r="N16"/>
      <c r="O16"/>
    </row>
    <row r="17" spans="1:15" x14ac:dyDescent="0.25">
      <c r="A17" s="195"/>
      <c r="B17" s="192"/>
      <c r="C17" s="22" t="s">
        <v>203</v>
      </c>
      <c r="D17" s="24">
        <v>2</v>
      </c>
      <c r="E17" s="26">
        <v>2500000</v>
      </c>
      <c r="F17" s="26">
        <v>5000000</v>
      </c>
      <c r="K17" s="53">
        <v>5000000</v>
      </c>
      <c r="M17" s="18"/>
      <c r="N17"/>
      <c r="O17"/>
    </row>
    <row r="18" spans="1:15" x14ac:dyDescent="0.25">
      <c r="A18" s="195"/>
      <c r="B18" s="192"/>
      <c r="C18" s="180" t="s">
        <v>36</v>
      </c>
      <c r="D18" s="25">
        <v>4</v>
      </c>
      <c r="E18" s="27">
        <v>2500000</v>
      </c>
      <c r="F18" s="27">
        <v>10000000</v>
      </c>
      <c r="H18" s="27">
        <v>10000000</v>
      </c>
      <c r="M18" s="22"/>
      <c r="N18"/>
      <c r="O18"/>
    </row>
    <row r="19" spans="1:15" s="42" customFormat="1" ht="45" x14ac:dyDescent="0.25">
      <c r="A19" s="196"/>
      <c r="B19" s="193"/>
      <c r="C19" s="40" t="s">
        <v>17</v>
      </c>
      <c r="D19" s="17">
        <f>SUM(D14:D18)</f>
        <v>13</v>
      </c>
      <c r="E19" s="16"/>
      <c r="F19" s="30">
        <f>SUM(F14:F18)</f>
        <v>31000000</v>
      </c>
      <c r="G19" s="30">
        <f>G15</f>
        <v>9000000</v>
      </c>
      <c r="H19" s="30">
        <f>SUM(H14:H18)</f>
        <v>15500000</v>
      </c>
      <c r="I19" s="16"/>
      <c r="J19" s="16"/>
      <c r="K19" s="17">
        <f>SUM(K16:K17)</f>
        <v>6500000</v>
      </c>
      <c r="L19" s="16"/>
      <c r="M19" s="184" t="s">
        <v>206</v>
      </c>
    </row>
    <row r="20" spans="1:15" x14ac:dyDescent="0.25">
      <c r="A20" s="33">
        <v>4</v>
      </c>
      <c r="B20" s="35" t="s">
        <v>21</v>
      </c>
      <c r="C20" s="12"/>
      <c r="D20" s="12"/>
      <c r="E20" s="1"/>
      <c r="F20" s="1"/>
      <c r="N20"/>
      <c r="O20"/>
    </row>
    <row r="21" spans="1:15" x14ac:dyDescent="0.25">
      <c r="A21" s="33">
        <v>5</v>
      </c>
      <c r="B21" s="1" t="s">
        <v>22</v>
      </c>
      <c r="C21" s="36" t="s">
        <v>37</v>
      </c>
      <c r="D21" s="37">
        <v>1</v>
      </c>
      <c r="E21" s="38">
        <v>10000000</v>
      </c>
      <c r="F21" s="28">
        <f>SUM(G21:K21)</f>
        <v>10000000</v>
      </c>
      <c r="G21" s="38">
        <f>D21*E21</f>
        <v>10000000</v>
      </c>
      <c r="N21"/>
      <c r="O21"/>
    </row>
    <row r="22" spans="1:15" x14ac:dyDescent="0.25">
      <c r="C22" s="40" t="s">
        <v>17</v>
      </c>
      <c r="D22" s="17">
        <v>1</v>
      </c>
      <c r="E22" s="1"/>
      <c r="F22" s="39">
        <v>10000000</v>
      </c>
      <c r="G22" s="39">
        <v>10000000</v>
      </c>
      <c r="N22"/>
      <c r="O22"/>
    </row>
    <row r="23" spans="1:15" x14ac:dyDescent="0.25">
      <c r="A23" s="33">
        <v>6</v>
      </c>
      <c r="B23" s="1" t="s">
        <v>23</v>
      </c>
      <c r="C23" s="12"/>
      <c r="D23" s="12"/>
      <c r="E23" s="1"/>
      <c r="F23" s="1"/>
      <c r="N23"/>
      <c r="O23"/>
    </row>
    <row r="24" spans="1:15" x14ac:dyDescent="0.25">
      <c r="A24" s="33">
        <v>7</v>
      </c>
      <c r="B24" s="1" t="s">
        <v>24</v>
      </c>
      <c r="C24" s="12"/>
      <c r="D24" s="12"/>
      <c r="E24" s="1"/>
      <c r="F24" s="1"/>
      <c r="N24"/>
      <c r="O24"/>
    </row>
    <row r="25" spans="1:15" x14ac:dyDescent="0.25">
      <c r="A25" s="33">
        <v>8</v>
      </c>
      <c r="B25" s="1" t="s">
        <v>25</v>
      </c>
      <c r="C25" s="12"/>
      <c r="D25" s="12"/>
      <c r="E25" s="1"/>
      <c r="F25" s="1"/>
      <c r="N25"/>
      <c r="O25"/>
    </row>
    <row r="26" spans="1:15" x14ac:dyDescent="0.25">
      <c r="A26" s="33">
        <v>9</v>
      </c>
      <c r="B26" s="1" t="s">
        <v>26</v>
      </c>
    </row>
    <row r="27" spans="1:15" x14ac:dyDescent="0.25">
      <c r="A27" s="33">
        <v>10</v>
      </c>
      <c r="B27" s="35" t="s">
        <v>27</v>
      </c>
    </row>
    <row r="28" spans="1:15" x14ac:dyDescent="0.25">
      <c r="A28" s="33">
        <v>11</v>
      </c>
      <c r="B28" s="1" t="s">
        <v>28</v>
      </c>
      <c r="C28" s="43" t="s">
        <v>38</v>
      </c>
      <c r="D28" s="44">
        <v>1</v>
      </c>
      <c r="E28" s="45">
        <v>15000000</v>
      </c>
      <c r="F28" s="45">
        <f>E28</f>
        <v>15000000</v>
      </c>
      <c r="G28" s="44"/>
      <c r="H28" s="44"/>
      <c r="I28" s="44"/>
      <c r="J28" s="44"/>
      <c r="K28" s="49"/>
      <c r="L28" s="46">
        <f>F28</f>
        <v>15000000</v>
      </c>
      <c r="M28" s="44" t="s">
        <v>46</v>
      </c>
    </row>
    <row r="29" spans="1:15" x14ac:dyDescent="0.25">
      <c r="C29" s="43" t="s">
        <v>39</v>
      </c>
      <c r="D29" s="44">
        <v>1</v>
      </c>
      <c r="E29" s="45">
        <v>2100000</v>
      </c>
      <c r="F29" s="45">
        <f>E29</f>
        <v>2100000</v>
      </c>
      <c r="G29" s="44"/>
      <c r="H29" s="44"/>
      <c r="I29" s="44"/>
      <c r="J29" s="44"/>
      <c r="K29" s="49"/>
      <c r="L29" s="46">
        <f>F29</f>
        <v>2100000</v>
      </c>
      <c r="M29" s="44" t="s">
        <v>46</v>
      </c>
    </row>
    <row r="30" spans="1:15" ht="31.5" x14ac:dyDescent="0.25">
      <c r="C30" s="43" t="s">
        <v>40</v>
      </c>
      <c r="D30" s="44">
        <v>1</v>
      </c>
      <c r="E30" s="45">
        <v>1300000</v>
      </c>
      <c r="F30" s="45">
        <f>E30</f>
        <v>1300000</v>
      </c>
      <c r="G30" s="44"/>
      <c r="H30" s="44"/>
      <c r="I30" s="44"/>
      <c r="J30" s="44"/>
      <c r="K30" s="49">
        <f>F30</f>
        <v>1300000</v>
      </c>
      <c r="L30" s="44"/>
      <c r="M30" s="44"/>
    </row>
    <row r="31" spans="1:15" x14ac:dyDescent="0.25">
      <c r="C31" s="43" t="s">
        <v>41</v>
      </c>
      <c r="D31" s="44">
        <v>1</v>
      </c>
      <c r="E31" s="45">
        <v>5050000</v>
      </c>
      <c r="F31" s="45">
        <f>E31</f>
        <v>5050000</v>
      </c>
      <c r="G31" s="44"/>
      <c r="H31" s="44"/>
      <c r="I31" s="44"/>
      <c r="J31" s="44"/>
      <c r="K31" s="49">
        <f>F31</f>
        <v>5050000</v>
      </c>
      <c r="L31" s="44"/>
      <c r="M31" s="44"/>
    </row>
    <row r="32" spans="1:15" x14ac:dyDescent="0.25">
      <c r="C32" s="43" t="s">
        <v>42</v>
      </c>
      <c r="D32" s="44">
        <v>1</v>
      </c>
      <c r="E32" s="45">
        <v>2890000</v>
      </c>
      <c r="F32" s="45">
        <f>E32</f>
        <v>2890000</v>
      </c>
      <c r="G32" s="44"/>
      <c r="H32" s="44"/>
      <c r="I32" s="44"/>
      <c r="J32" s="44"/>
      <c r="K32" s="49">
        <f>F32</f>
        <v>2890000</v>
      </c>
      <c r="L32" s="44"/>
      <c r="M32" s="44"/>
    </row>
    <row r="33" spans="1:15" x14ac:dyDescent="0.25">
      <c r="C33" s="44" t="s">
        <v>43</v>
      </c>
      <c r="D33" s="44">
        <v>1</v>
      </c>
      <c r="E33" s="45">
        <v>2000000</v>
      </c>
      <c r="F33" s="45">
        <v>2000000</v>
      </c>
      <c r="G33" s="44"/>
      <c r="H33" s="46">
        <f>F33</f>
        <v>2000000</v>
      </c>
      <c r="I33" s="44"/>
      <c r="J33" s="44"/>
      <c r="K33" s="49"/>
      <c r="L33" s="44"/>
      <c r="M33" s="44" t="s">
        <v>47</v>
      </c>
    </row>
    <row r="34" spans="1:15" x14ac:dyDescent="0.25">
      <c r="C34" s="43" t="s">
        <v>44</v>
      </c>
      <c r="D34" s="44">
        <v>6</v>
      </c>
      <c r="E34" s="45">
        <f>1056000</f>
        <v>1056000</v>
      </c>
      <c r="F34" s="45">
        <f>D34*E34</f>
        <v>6336000</v>
      </c>
      <c r="G34" s="46">
        <f>F34</f>
        <v>6336000</v>
      </c>
      <c r="H34" s="44"/>
      <c r="I34" s="44"/>
      <c r="J34" s="44"/>
      <c r="K34" s="49"/>
      <c r="L34" s="44"/>
      <c r="M34" s="44"/>
    </row>
    <row r="35" spans="1:15" x14ac:dyDescent="0.25">
      <c r="C35" s="43" t="s">
        <v>45</v>
      </c>
      <c r="D35" s="44">
        <v>6</v>
      </c>
      <c r="E35" s="45">
        <v>1394000</v>
      </c>
      <c r="F35" s="45">
        <f>D35*E35</f>
        <v>8364000</v>
      </c>
      <c r="G35" s="46"/>
      <c r="H35" s="44"/>
      <c r="I35" s="44"/>
      <c r="J35" s="44"/>
      <c r="K35" s="49"/>
      <c r="L35" s="46">
        <f>F35</f>
        <v>8364000</v>
      </c>
      <c r="M35" s="44" t="s">
        <v>48</v>
      </c>
    </row>
    <row r="36" spans="1:15" s="42" customFormat="1" x14ac:dyDescent="0.25">
      <c r="A36" s="41"/>
      <c r="B36" s="16"/>
      <c r="C36" s="55" t="s">
        <v>17</v>
      </c>
      <c r="D36" s="47">
        <f>SUM(D28:D35)</f>
        <v>18</v>
      </c>
      <c r="E36" s="48"/>
      <c r="F36" s="48">
        <f>SUM(F28:F35)</f>
        <v>43040000</v>
      </c>
      <c r="G36" s="48">
        <f t="shared" ref="G36:L36" si="0">SUM(G28:G35)</f>
        <v>6336000</v>
      </c>
      <c r="H36" s="48">
        <f t="shared" si="0"/>
        <v>2000000</v>
      </c>
      <c r="I36" s="48"/>
      <c r="J36" s="48"/>
      <c r="K36" s="54">
        <f t="shared" si="0"/>
        <v>9240000</v>
      </c>
      <c r="L36" s="54">
        <f t="shared" si="0"/>
        <v>25464000</v>
      </c>
      <c r="M36" s="16"/>
      <c r="N36" s="16"/>
      <c r="O36" s="16"/>
    </row>
    <row r="37" spans="1:15" x14ac:dyDescent="0.25">
      <c r="A37" s="33">
        <v>12</v>
      </c>
      <c r="B37" s="35" t="s">
        <v>29</v>
      </c>
    </row>
    <row r="38" spans="1:15" x14ac:dyDescent="0.25">
      <c r="A38" s="33">
        <v>13</v>
      </c>
      <c r="B38" s="35" t="s">
        <v>30</v>
      </c>
    </row>
    <row r="39" spans="1:15" x14ac:dyDescent="0.25">
      <c r="A39" s="33">
        <v>14</v>
      </c>
      <c r="B39" s="35" t="s">
        <v>31</v>
      </c>
    </row>
    <row r="40" spans="1:15" x14ac:dyDescent="0.25">
      <c r="A40" s="33">
        <v>15</v>
      </c>
      <c r="B40" s="240" t="s">
        <v>49</v>
      </c>
    </row>
    <row r="41" spans="1:15" x14ac:dyDescent="0.25">
      <c r="A41" s="33">
        <v>16</v>
      </c>
      <c r="B41" s="35" t="s">
        <v>50</v>
      </c>
    </row>
    <row r="42" spans="1:15" x14ac:dyDescent="0.25">
      <c r="A42" s="33">
        <v>17</v>
      </c>
      <c r="B42" s="1" t="s">
        <v>51</v>
      </c>
      <c r="C42" s="44" t="s">
        <v>52</v>
      </c>
      <c r="D42" s="44">
        <v>1</v>
      </c>
      <c r="E42" s="49">
        <v>4500000</v>
      </c>
      <c r="F42" s="45">
        <f>SUM(G42:K42)</f>
        <v>4500000</v>
      </c>
      <c r="G42" s="44"/>
      <c r="H42" s="44"/>
      <c r="I42" s="44"/>
      <c r="J42" s="44"/>
      <c r="K42" s="49">
        <v>4500000</v>
      </c>
    </row>
    <row r="43" spans="1:15" x14ac:dyDescent="0.25">
      <c r="C43" s="44" t="s">
        <v>53</v>
      </c>
      <c r="D43" s="44">
        <v>1</v>
      </c>
      <c r="E43" s="49">
        <v>12490000</v>
      </c>
      <c r="F43" s="45">
        <f>SUM(G43:K43)</f>
        <v>12490000</v>
      </c>
      <c r="G43" s="44"/>
      <c r="H43" s="49">
        <v>12490000</v>
      </c>
    </row>
    <row r="44" spans="1:15" s="42" customFormat="1" x14ac:dyDescent="0.25">
      <c r="A44" s="41"/>
      <c r="B44" s="16"/>
      <c r="C44" s="56" t="s">
        <v>17</v>
      </c>
      <c r="D44" s="16">
        <v>1</v>
      </c>
      <c r="E44" s="17"/>
      <c r="F44" s="17">
        <f>SUM(F42:F43)</f>
        <v>16990000</v>
      </c>
      <c r="G44" s="17"/>
      <c r="H44" s="17">
        <f>SUM(H42:H43)</f>
        <v>12490000</v>
      </c>
      <c r="I44" s="17"/>
      <c r="J44" s="17"/>
      <c r="K44" s="17">
        <f>SUM(K42:K43)</f>
        <v>4500000</v>
      </c>
      <c r="L44" s="16"/>
      <c r="M44" s="16"/>
      <c r="N44" s="16"/>
      <c r="O44" s="16"/>
    </row>
    <row r="45" spans="1:15" x14ac:dyDescent="0.25">
      <c r="A45" s="33">
        <v>18</v>
      </c>
      <c r="B45" s="240" t="s">
        <v>55</v>
      </c>
    </row>
    <row r="46" spans="1:15" x14ac:dyDescent="0.25">
      <c r="A46" s="33">
        <v>19</v>
      </c>
      <c r="B46" s="1" t="s">
        <v>56</v>
      </c>
    </row>
    <row r="47" spans="1:15" x14ac:dyDescent="0.25">
      <c r="A47" s="33">
        <v>20</v>
      </c>
      <c r="B47" s="240" t="s">
        <v>57</v>
      </c>
    </row>
    <row r="48" spans="1:15" x14ac:dyDescent="0.25">
      <c r="A48" s="33">
        <v>21</v>
      </c>
      <c r="B48" s="35" t="s">
        <v>58</v>
      </c>
    </row>
    <row r="49" spans="1:2" x14ac:dyDescent="0.25">
      <c r="A49" s="33">
        <v>22</v>
      </c>
      <c r="B49" s="35" t="s">
        <v>59</v>
      </c>
    </row>
    <row r="50" spans="1:2" x14ac:dyDescent="0.25">
      <c r="A50" s="33">
        <v>23</v>
      </c>
      <c r="B50" s="240" t="s">
        <v>60</v>
      </c>
    </row>
    <row r="51" spans="1:2" x14ac:dyDescent="0.25">
      <c r="A51" s="33">
        <v>24</v>
      </c>
      <c r="B51" s="1" t="s">
        <v>61</v>
      </c>
    </row>
    <row r="52" spans="1:2" x14ac:dyDescent="0.25">
      <c r="A52" s="33">
        <v>25</v>
      </c>
      <c r="B52" s="1" t="s">
        <v>62</v>
      </c>
    </row>
    <row r="53" spans="1:2" x14ac:dyDescent="0.25">
      <c r="A53" s="33">
        <v>26</v>
      </c>
      <c r="B53" s="1" t="s">
        <v>63</v>
      </c>
    </row>
  </sheetData>
  <mergeCells count="18">
    <mergeCell ref="I9:I11"/>
    <mergeCell ref="J9:J11"/>
    <mergeCell ref="K9:K11"/>
    <mergeCell ref="L9:L11"/>
    <mergeCell ref="B14:B19"/>
    <mergeCell ref="A14:A19"/>
    <mergeCell ref="A4:O4"/>
    <mergeCell ref="A5:O5"/>
    <mergeCell ref="A8:A11"/>
    <mergeCell ref="B8:B11"/>
    <mergeCell ref="C8:C11"/>
    <mergeCell ref="D8:D11"/>
    <mergeCell ref="E8:E11"/>
    <mergeCell ref="F8:F11"/>
    <mergeCell ref="G8:L8"/>
    <mergeCell ref="H9:H11"/>
    <mergeCell ref="G9:G11"/>
    <mergeCell ref="M8:M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opLeftCell="B1" zoomScale="84" zoomScaleNormal="84" workbookViewId="0">
      <pane ySplit="11" topLeftCell="A43" activePane="bottomLeft" state="frozen"/>
      <selection pane="bottomLeft" activeCell="B31" sqref="B31"/>
    </sheetView>
  </sheetViews>
  <sheetFormatPr defaultRowHeight="16.5" x14ac:dyDescent="0.25"/>
  <cols>
    <col min="1" max="1" width="9.140625" style="1"/>
    <col min="2" max="2" width="25.5703125" style="1" customWidth="1"/>
    <col min="3" max="3" width="45" style="1" customWidth="1"/>
    <col min="4" max="4" width="10.85546875" style="153" customWidth="1"/>
    <col min="5" max="5" width="15" style="12" customWidth="1"/>
    <col min="6" max="6" width="17.5703125" style="12" customWidth="1"/>
    <col min="7" max="7" width="17.85546875" style="12" customWidth="1"/>
    <col min="8" max="8" width="17.140625" style="12" customWidth="1"/>
    <col min="9" max="9" width="16.5703125" style="12" customWidth="1"/>
    <col min="10" max="10" width="14.28515625" style="12" customWidth="1"/>
    <col min="11" max="11" width="14.42578125" style="12" customWidth="1"/>
    <col min="12" max="12" width="14.42578125" style="79" customWidth="1"/>
    <col min="13" max="13" width="16.28515625" style="170" customWidth="1"/>
    <col min="14" max="14" width="17.5703125" style="170" customWidth="1"/>
    <col min="15" max="15" width="16.28515625" style="1" customWidth="1"/>
  </cols>
  <sheetData>
    <row r="1" spans="1:17" x14ac:dyDescent="0.25">
      <c r="A1" s="31"/>
      <c r="B1" s="3" t="s">
        <v>18</v>
      </c>
      <c r="C1" s="3"/>
      <c r="D1" s="146"/>
      <c r="E1" s="8"/>
      <c r="F1" s="8"/>
      <c r="G1" s="61"/>
      <c r="H1" s="61"/>
      <c r="I1" s="61"/>
      <c r="J1" s="61"/>
      <c r="K1" s="50"/>
      <c r="L1" s="74"/>
      <c r="M1" s="163"/>
      <c r="N1" s="163"/>
      <c r="O1" s="14"/>
      <c r="P1" s="14"/>
      <c r="Q1" s="14"/>
    </row>
    <row r="2" spans="1:17" x14ac:dyDescent="0.25">
      <c r="A2" s="32" t="s">
        <v>0</v>
      </c>
      <c r="B2" s="3"/>
      <c r="C2" s="3"/>
      <c r="D2" s="146"/>
      <c r="E2" s="8"/>
      <c r="F2" s="8"/>
      <c r="G2" s="61"/>
      <c r="H2" s="61"/>
      <c r="I2" s="61"/>
      <c r="J2" s="61"/>
      <c r="K2" s="50"/>
      <c r="L2" s="75"/>
      <c r="M2" s="163"/>
      <c r="N2" s="163"/>
      <c r="O2" s="14"/>
      <c r="P2" s="14"/>
      <c r="Q2" s="14"/>
    </row>
    <row r="3" spans="1:17" x14ac:dyDescent="0.25">
      <c r="A3" s="31"/>
      <c r="B3" s="4"/>
      <c r="C3" s="4"/>
      <c r="D3" s="147"/>
      <c r="E3" s="9"/>
      <c r="F3" s="9"/>
      <c r="G3" s="9"/>
      <c r="H3" s="9"/>
      <c r="I3" s="9"/>
      <c r="J3" s="9"/>
      <c r="K3" s="51"/>
      <c r="L3" s="76"/>
      <c r="M3" s="164"/>
      <c r="N3" s="164"/>
      <c r="O3" s="13"/>
      <c r="P3" s="13"/>
      <c r="Q3" s="13"/>
    </row>
    <row r="4" spans="1:17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x14ac:dyDescent="0.25">
      <c r="A5" s="198" t="s">
        <v>64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x14ac:dyDescent="0.25">
      <c r="A6" s="32"/>
      <c r="B6" s="5"/>
      <c r="C6" s="5"/>
      <c r="D6" s="148"/>
      <c r="E6" s="10"/>
      <c r="F6" s="10"/>
      <c r="G6" s="10"/>
      <c r="H6" s="10"/>
      <c r="I6" s="10"/>
      <c r="J6" s="9"/>
      <c r="K6" s="51"/>
      <c r="L6" s="76"/>
      <c r="M6" s="164"/>
      <c r="N6" s="164"/>
      <c r="O6" s="13"/>
      <c r="P6" s="13"/>
      <c r="Q6" s="13"/>
    </row>
    <row r="7" spans="1:17" x14ac:dyDescent="0.25">
      <c r="A7" s="31"/>
      <c r="B7" s="4"/>
      <c r="C7" s="4"/>
      <c r="D7" s="147"/>
      <c r="E7" s="9"/>
      <c r="F7" s="9"/>
      <c r="G7" s="9"/>
      <c r="H7" s="51"/>
      <c r="I7" s="9"/>
      <c r="J7" s="9"/>
      <c r="K7" s="51"/>
      <c r="L7" s="77" t="s">
        <v>3</v>
      </c>
      <c r="M7" s="165"/>
      <c r="N7" s="165"/>
      <c r="O7" s="13"/>
      <c r="P7" s="13"/>
      <c r="Q7" s="13"/>
    </row>
    <row r="8" spans="1:17" ht="15" customHeight="1" x14ac:dyDescent="0.25">
      <c r="A8" s="199" t="s">
        <v>4</v>
      </c>
      <c r="B8" s="202" t="s">
        <v>5</v>
      </c>
      <c r="C8" s="202" t="s">
        <v>6</v>
      </c>
      <c r="D8" s="228" t="s">
        <v>7</v>
      </c>
      <c r="E8" s="208" t="s">
        <v>8</v>
      </c>
      <c r="F8" s="208" t="s">
        <v>9</v>
      </c>
      <c r="G8" s="211" t="s">
        <v>10</v>
      </c>
      <c r="H8" s="212"/>
      <c r="I8" s="212"/>
      <c r="J8" s="212"/>
      <c r="K8" s="212"/>
      <c r="L8" s="212"/>
      <c r="M8" s="166"/>
      <c r="N8" s="166"/>
      <c r="O8" s="222" t="s">
        <v>11</v>
      </c>
    </row>
    <row r="9" spans="1:17" ht="16.5" customHeight="1" x14ac:dyDescent="0.25">
      <c r="A9" s="200"/>
      <c r="B9" s="203"/>
      <c r="C9" s="203"/>
      <c r="D9" s="229"/>
      <c r="E9" s="209"/>
      <c r="F9" s="209"/>
      <c r="G9" s="185" t="s">
        <v>12</v>
      </c>
      <c r="H9" s="185" t="s">
        <v>13</v>
      </c>
      <c r="I9" s="185" t="s">
        <v>14</v>
      </c>
      <c r="J9" s="185" t="s">
        <v>15</v>
      </c>
      <c r="K9" s="225" t="s">
        <v>16</v>
      </c>
      <c r="L9" s="216" t="s">
        <v>207</v>
      </c>
      <c r="M9" s="231" t="s">
        <v>201</v>
      </c>
      <c r="N9" s="231" t="s">
        <v>202</v>
      </c>
      <c r="O9" s="223"/>
    </row>
    <row r="10" spans="1:17" ht="16.5" customHeight="1" x14ac:dyDescent="0.25">
      <c r="A10" s="200"/>
      <c r="B10" s="203"/>
      <c r="C10" s="203"/>
      <c r="D10" s="229"/>
      <c r="E10" s="209"/>
      <c r="F10" s="209"/>
      <c r="G10" s="186"/>
      <c r="H10" s="186"/>
      <c r="I10" s="186"/>
      <c r="J10" s="186"/>
      <c r="K10" s="226"/>
      <c r="L10" s="217"/>
      <c r="M10" s="232"/>
      <c r="N10" s="232"/>
      <c r="O10" s="223"/>
    </row>
    <row r="11" spans="1:17" ht="59.25" customHeight="1" x14ac:dyDescent="0.25">
      <c r="A11" s="201"/>
      <c r="B11" s="204"/>
      <c r="C11" s="204"/>
      <c r="D11" s="230"/>
      <c r="E11" s="210"/>
      <c r="F11" s="210"/>
      <c r="G11" s="187"/>
      <c r="H11" s="187"/>
      <c r="I11" s="187"/>
      <c r="J11" s="187"/>
      <c r="K11" s="227"/>
      <c r="L11" s="218"/>
      <c r="M11" s="233"/>
      <c r="N11" s="233"/>
      <c r="O11" s="224"/>
    </row>
    <row r="12" spans="1:17" x14ac:dyDescent="0.25">
      <c r="A12" s="1">
        <v>1</v>
      </c>
      <c r="B12" s="1" t="s">
        <v>65</v>
      </c>
      <c r="C12" s="6" t="s">
        <v>66</v>
      </c>
      <c r="D12" s="149">
        <v>2</v>
      </c>
      <c r="E12" s="11">
        <v>3000000</v>
      </c>
      <c r="F12" s="102">
        <f>+E12*D12</f>
        <v>6000000</v>
      </c>
      <c r="G12" s="49"/>
      <c r="H12" s="99"/>
      <c r="I12" s="49">
        <f>+F12</f>
        <v>6000000</v>
      </c>
      <c r="J12" s="49"/>
      <c r="K12" s="70"/>
      <c r="L12" s="64"/>
      <c r="M12" s="167"/>
      <c r="N12" s="167"/>
      <c r="O12" s="72" t="s">
        <v>67</v>
      </c>
    </row>
    <row r="13" spans="1:17" x14ac:dyDescent="0.25">
      <c r="C13" s="6" t="s">
        <v>68</v>
      </c>
      <c r="D13" s="149">
        <v>1</v>
      </c>
      <c r="E13" s="11">
        <v>4015000</v>
      </c>
      <c r="F13" s="102">
        <f>+D13*E13</f>
        <v>4015000</v>
      </c>
      <c r="G13" s="49"/>
      <c r="H13" s="99"/>
      <c r="I13" s="49"/>
      <c r="J13" s="49"/>
      <c r="K13" s="70"/>
      <c r="L13" s="102">
        <v>4015000</v>
      </c>
      <c r="M13" s="80"/>
      <c r="N13" s="80"/>
      <c r="O13" s="72" t="s">
        <v>69</v>
      </c>
    </row>
    <row r="14" spans="1:17" ht="33" x14ac:dyDescent="0.25">
      <c r="C14" s="62" t="s">
        <v>70</v>
      </c>
      <c r="D14" s="150">
        <v>500</v>
      </c>
      <c r="E14" s="63">
        <v>57000</v>
      </c>
      <c r="F14" s="103">
        <f>+D14*E14</f>
        <v>28500000</v>
      </c>
      <c r="G14" s="60"/>
      <c r="H14" s="103"/>
      <c r="I14" s="60"/>
      <c r="J14" s="60"/>
      <c r="K14" s="71">
        <v>28500000</v>
      </c>
      <c r="L14" s="65"/>
      <c r="M14" s="168"/>
      <c r="N14" s="168"/>
      <c r="O14" s="72" t="s">
        <v>67</v>
      </c>
    </row>
    <row r="15" spans="1:17" ht="33" x14ac:dyDescent="0.25">
      <c r="C15" s="62" t="s">
        <v>71</v>
      </c>
      <c r="D15" s="150">
        <v>1080</v>
      </c>
      <c r="E15" s="63">
        <v>23500</v>
      </c>
      <c r="F15" s="103">
        <f t="shared" ref="F15:F23" si="0">+D15*E15</f>
        <v>25380000</v>
      </c>
      <c r="G15" s="60"/>
      <c r="H15" s="103"/>
      <c r="I15" s="60"/>
      <c r="J15" s="60"/>
      <c r="K15" s="71">
        <v>25380000</v>
      </c>
      <c r="L15" s="65"/>
      <c r="M15" s="168"/>
      <c r="N15" s="168"/>
      <c r="O15" s="72" t="s">
        <v>67</v>
      </c>
    </row>
    <row r="16" spans="1:17" ht="33" x14ac:dyDescent="0.25">
      <c r="C16" s="59" t="s">
        <v>81</v>
      </c>
      <c r="D16" s="150">
        <v>1</v>
      </c>
      <c r="E16" s="63">
        <v>24300000</v>
      </c>
      <c r="F16" s="103">
        <f t="shared" si="0"/>
        <v>24300000</v>
      </c>
      <c r="G16" s="60"/>
      <c r="H16" s="103"/>
      <c r="I16" s="60"/>
      <c r="J16" s="60"/>
      <c r="K16" s="71">
        <v>24300000</v>
      </c>
      <c r="L16" s="65"/>
      <c r="M16" s="168"/>
      <c r="N16" s="168"/>
      <c r="O16" s="72"/>
    </row>
    <row r="17" spans="1:15" ht="33" x14ac:dyDescent="0.25">
      <c r="C17" s="59" t="s">
        <v>72</v>
      </c>
      <c r="D17" s="151">
        <v>1</v>
      </c>
      <c r="E17" s="63">
        <v>2800000</v>
      </c>
      <c r="F17" s="103">
        <f t="shared" si="0"/>
        <v>2800000</v>
      </c>
      <c r="G17" s="60"/>
      <c r="H17" s="103"/>
      <c r="I17" s="60"/>
      <c r="J17" s="60"/>
      <c r="K17" s="71">
        <v>2800000</v>
      </c>
      <c r="L17" s="65"/>
      <c r="M17" s="168"/>
      <c r="N17" s="168"/>
      <c r="O17" s="73" t="s">
        <v>73</v>
      </c>
    </row>
    <row r="18" spans="1:15" ht="33" x14ac:dyDescent="0.25">
      <c r="C18" s="62" t="s">
        <v>74</v>
      </c>
      <c r="D18" s="151">
        <v>1</v>
      </c>
      <c r="E18" s="63">
        <v>1200000</v>
      </c>
      <c r="F18" s="103">
        <f t="shared" si="0"/>
        <v>1200000</v>
      </c>
      <c r="G18" s="60"/>
      <c r="H18" s="103"/>
      <c r="I18" s="60"/>
      <c r="J18" s="60"/>
      <c r="K18" s="71">
        <v>1200000</v>
      </c>
      <c r="L18" s="65"/>
      <c r="M18" s="168"/>
      <c r="N18" s="168"/>
      <c r="O18" s="72"/>
    </row>
    <row r="19" spans="1:15" x14ac:dyDescent="0.25">
      <c r="C19" s="62" t="s">
        <v>75</v>
      </c>
      <c r="D19" s="151">
        <v>300</v>
      </c>
      <c r="E19" s="63">
        <v>24000</v>
      </c>
      <c r="F19" s="103">
        <f t="shared" si="0"/>
        <v>7200000</v>
      </c>
      <c r="G19" s="60"/>
      <c r="H19" s="103"/>
      <c r="I19" s="60"/>
      <c r="J19" s="60"/>
      <c r="K19" s="71">
        <v>7200000</v>
      </c>
      <c r="L19" s="65"/>
      <c r="M19" s="168"/>
      <c r="N19" s="168"/>
      <c r="O19" s="72"/>
    </row>
    <row r="20" spans="1:15" ht="47.25" x14ac:dyDescent="0.25">
      <c r="C20" s="62" t="s">
        <v>76</v>
      </c>
      <c r="D20" s="151">
        <v>4</v>
      </c>
      <c r="E20" s="63">
        <v>970000</v>
      </c>
      <c r="F20" s="103">
        <f t="shared" si="0"/>
        <v>3880000</v>
      </c>
      <c r="G20" s="60"/>
      <c r="H20" s="103"/>
      <c r="I20" s="60"/>
      <c r="J20" s="60"/>
      <c r="K20" s="71">
        <v>3880000</v>
      </c>
      <c r="L20" s="65"/>
      <c r="M20" s="168"/>
      <c r="N20" s="168"/>
      <c r="O20" s="73" t="s">
        <v>77</v>
      </c>
    </row>
    <row r="21" spans="1:15" ht="47.25" x14ac:dyDescent="0.25">
      <c r="C21" s="62" t="s">
        <v>78</v>
      </c>
      <c r="D21" s="151">
        <v>1</v>
      </c>
      <c r="E21" s="63">
        <v>4500000</v>
      </c>
      <c r="F21" s="103">
        <f t="shared" si="0"/>
        <v>4500000</v>
      </c>
      <c r="G21" s="60"/>
      <c r="H21" s="103"/>
      <c r="I21" s="60"/>
      <c r="J21" s="60"/>
      <c r="K21" s="71">
        <v>4500000</v>
      </c>
      <c r="L21" s="65"/>
      <c r="M21" s="168"/>
      <c r="N21" s="168"/>
      <c r="O21" s="73" t="s">
        <v>77</v>
      </c>
    </row>
    <row r="22" spans="1:15" ht="47.25" x14ac:dyDescent="0.25">
      <c r="C22" s="62" t="s">
        <v>79</v>
      </c>
      <c r="D22" s="151">
        <v>1</v>
      </c>
      <c r="E22" s="63">
        <v>900000</v>
      </c>
      <c r="F22" s="103">
        <f t="shared" si="0"/>
        <v>900000</v>
      </c>
      <c r="G22" s="60"/>
      <c r="H22" s="103"/>
      <c r="I22" s="60"/>
      <c r="J22" s="60"/>
      <c r="K22" s="71">
        <v>900000</v>
      </c>
      <c r="L22" s="65"/>
      <c r="M22" s="168"/>
      <c r="N22" s="168"/>
      <c r="O22" s="73" t="s">
        <v>77</v>
      </c>
    </row>
    <row r="23" spans="1:15" ht="49.5" x14ac:dyDescent="0.25">
      <c r="C23" s="62" t="s">
        <v>80</v>
      </c>
      <c r="D23" s="151">
        <v>1</v>
      </c>
      <c r="E23" s="63">
        <v>1100000</v>
      </c>
      <c r="F23" s="103">
        <f t="shared" si="0"/>
        <v>1100000</v>
      </c>
      <c r="G23" s="60"/>
      <c r="H23" s="103"/>
      <c r="I23" s="60"/>
      <c r="J23" s="60"/>
      <c r="K23" s="71">
        <v>1100000</v>
      </c>
      <c r="L23" s="65"/>
      <c r="M23" s="168"/>
      <c r="N23" s="168"/>
      <c r="O23" s="72"/>
    </row>
    <row r="24" spans="1:15" s="16" customFormat="1" x14ac:dyDescent="0.25">
      <c r="C24" s="56" t="s">
        <v>17</v>
      </c>
      <c r="D24" s="152">
        <f>SUM(D12:D23)</f>
        <v>1893</v>
      </c>
      <c r="E24" s="17"/>
      <c r="F24" s="17">
        <f t="shared" ref="E24:L24" si="1">SUM(F12:F23)</f>
        <v>109775000</v>
      </c>
      <c r="G24" s="17"/>
      <c r="H24" s="17"/>
      <c r="I24" s="17">
        <f t="shared" si="1"/>
        <v>6000000</v>
      </c>
      <c r="J24" s="17"/>
      <c r="K24" s="17">
        <f t="shared" si="1"/>
        <v>99760000</v>
      </c>
      <c r="L24" s="17">
        <f t="shared" si="1"/>
        <v>4015000</v>
      </c>
      <c r="M24" s="169"/>
      <c r="N24" s="169"/>
    </row>
    <row r="25" spans="1:15" x14ac:dyDescent="0.25">
      <c r="A25" s="1">
        <v>2</v>
      </c>
      <c r="B25" s="1" t="s">
        <v>82</v>
      </c>
    </row>
    <row r="26" spans="1:15" x14ac:dyDescent="0.25">
      <c r="A26" s="1">
        <v>3</v>
      </c>
      <c r="B26" s="1" t="s">
        <v>83</v>
      </c>
      <c r="C26" s="88" t="s">
        <v>84</v>
      </c>
      <c r="D26" s="154">
        <v>5</v>
      </c>
      <c r="E26" s="64">
        <v>9000000</v>
      </c>
      <c r="F26" s="103">
        <f>SUM(G26:K26)</f>
        <v>45000000</v>
      </c>
      <c r="G26" s="49"/>
      <c r="H26" s="99">
        <v>45000000</v>
      </c>
      <c r="I26" s="49"/>
      <c r="J26" s="49"/>
      <c r="K26" s="70"/>
      <c r="L26" s="81"/>
    </row>
    <row r="27" spans="1:15" ht="33" x14ac:dyDescent="0.25">
      <c r="C27" s="88" t="s">
        <v>85</v>
      </c>
      <c r="D27" s="154">
        <v>5</v>
      </c>
      <c r="E27" s="64">
        <v>3000000</v>
      </c>
      <c r="F27" s="103">
        <f>SUM(G27:K27)</f>
        <v>15000000</v>
      </c>
      <c r="G27" s="49"/>
      <c r="H27" s="99">
        <v>15000000</v>
      </c>
      <c r="I27" s="49"/>
      <c r="J27" s="49"/>
      <c r="K27" s="70"/>
      <c r="L27" s="81"/>
    </row>
    <row r="28" spans="1:15" ht="33" x14ac:dyDescent="0.25">
      <c r="C28" s="88" t="s">
        <v>86</v>
      </c>
      <c r="D28" s="154">
        <v>2</v>
      </c>
      <c r="E28" s="64">
        <v>9000000</v>
      </c>
      <c r="F28" s="103">
        <f>SUM(G28:K28)</f>
        <v>18000000</v>
      </c>
      <c r="G28" s="49"/>
      <c r="H28" s="99"/>
      <c r="I28" s="49">
        <v>18000000</v>
      </c>
      <c r="J28" s="49"/>
      <c r="K28" s="70"/>
      <c r="L28" s="81"/>
    </row>
    <row r="29" spans="1:15" x14ac:dyDescent="0.25">
      <c r="C29" s="88" t="s">
        <v>87</v>
      </c>
      <c r="D29" s="154">
        <v>2</v>
      </c>
      <c r="E29" s="64">
        <v>1000000</v>
      </c>
      <c r="F29" s="103">
        <f>SUM(G29:K29)</f>
        <v>2000000</v>
      </c>
      <c r="G29" s="49"/>
      <c r="H29" s="99"/>
      <c r="I29" s="49">
        <v>2000000</v>
      </c>
      <c r="J29" s="49"/>
      <c r="K29" s="70"/>
      <c r="L29" s="81"/>
    </row>
    <row r="30" spans="1:15" s="16" customFormat="1" x14ac:dyDescent="0.25">
      <c r="C30" s="40" t="s">
        <v>17</v>
      </c>
      <c r="D30" s="155">
        <f>SUM(D26:D29)</f>
        <v>14</v>
      </c>
      <c r="F30" s="17">
        <f>SUM(F26:F29)</f>
        <v>80000000</v>
      </c>
      <c r="G30" s="17"/>
      <c r="H30" s="17">
        <f>SUM(H26:H29)</f>
        <v>60000000</v>
      </c>
      <c r="I30" s="17">
        <f>SUM(I26:I29)</f>
        <v>20000000</v>
      </c>
      <c r="L30" s="82"/>
      <c r="M30" s="171"/>
      <c r="N30" s="171"/>
    </row>
    <row r="31" spans="1:15" ht="17.25" x14ac:dyDescent="0.3">
      <c r="A31" s="1">
        <v>4</v>
      </c>
      <c r="B31" s="240" t="s">
        <v>88</v>
      </c>
      <c r="C31" s="12"/>
      <c r="D31" s="156"/>
      <c r="E31" s="1"/>
      <c r="F31" s="241"/>
      <c r="G31" s="122"/>
      <c r="H31" s="241"/>
      <c r="I31" s="122"/>
      <c r="J31"/>
      <c r="K31" s="1"/>
      <c r="L31" s="83"/>
      <c r="M31" s="172"/>
      <c r="N31" s="172"/>
      <c r="O31"/>
    </row>
    <row r="32" spans="1:15" ht="17.25" x14ac:dyDescent="0.3">
      <c r="A32" s="1">
        <v>5</v>
      </c>
      <c r="B32" s="35" t="s">
        <v>89</v>
      </c>
      <c r="C32" s="12"/>
      <c r="D32" s="156"/>
      <c r="E32" s="1"/>
      <c r="F32" s="241"/>
      <c r="G32" s="122"/>
      <c r="H32" s="241"/>
      <c r="I32" s="122"/>
      <c r="J32"/>
      <c r="K32" s="1"/>
      <c r="L32" s="83"/>
      <c r="M32" s="172"/>
      <c r="N32" s="172"/>
      <c r="O32"/>
    </row>
    <row r="33" spans="1:15" ht="17.25" x14ac:dyDescent="0.3">
      <c r="A33" s="1">
        <v>6</v>
      </c>
      <c r="B33" s="1" t="s">
        <v>90</v>
      </c>
      <c r="C33" s="12"/>
      <c r="D33" s="156"/>
      <c r="E33" s="1"/>
      <c r="F33" s="241"/>
      <c r="G33" s="122"/>
      <c r="H33" s="241"/>
      <c r="I33" s="122"/>
      <c r="J33"/>
      <c r="K33" s="1"/>
      <c r="L33" s="83"/>
      <c r="M33" s="172"/>
      <c r="N33" s="172"/>
      <c r="O33"/>
    </row>
    <row r="34" spans="1:15" x14ac:dyDescent="0.25">
      <c r="A34" s="1">
        <v>7</v>
      </c>
      <c r="B34" s="1" t="s">
        <v>91</v>
      </c>
      <c r="C34" s="88" t="s">
        <v>92</v>
      </c>
      <c r="D34" s="154">
        <v>2</v>
      </c>
      <c r="E34" s="64">
        <v>8000000</v>
      </c>
      <c r="F34" s="103">
        <f>D34*E34</f>
        <v>16000000</v>
      </c>
      <c r="G34" s="49"/>
      <c r="H34" s="99"/>
      <c r="I34" s="123">
        <v>16000000</v>
      </c>
      <c r="J34" s="66"/>
      <c r="K34" s="105"/>
      <c r="L34" s="112"/>
      <c r="M34" s="173"/>
      <c r="N34" s="173"/>
      <c r="O34" s="72" t="s">
        <v>93</v>
      </c>
    </row>
    <row r="35" spans="1:15" ht="33" x14ac:dyDescent="0.25">
      <c r="C35" s="88" t="s">
        <v>94</v>
      </c>
      <c r="D35" s="154">
        <v>3</v>
      </c>
      <c r="E35" s="64">
        <v>5850000</v>
      </c>
      <c r="F35" s="103">
        <f>D35*E35</f>
        <v>17550000</v>
      </c>
      <c r="G35" s="49"/>
      <c r="H35" s="99"/>
      <c r="I35" s="123"/>
      <c r="J35" s="66"/>
      <c r="K35" s="105">
        <v>17550000</v>
      </c>
      <c r="L35" s="112"/>
      <c r="M35" s="173"/>
      <c r="N35" s="173"/>
      <c r="O35" s="72" t="s">
        <v>93</v>
      </c>
    </row>
    <row r="36" spans="1:15" s="16" customFormat="1" x14ac:dyDescent="0.25">
      <c r="C36" s="16" t="s">
        <v>17</v>
      </c>
      <c r="D36" s="152">
        <f>SUM(D34:D35)</f>
        <v>5</v>
      </c>
      <c r="E36" s="17"/>
      <c r="F36" s="17">
        <f t="shared" ref="F36:K36" si="2">SUM(F34:F35)</f>
        <v>33550000</v>
      </c>
      <c r="G36" s="17"/>
      <c r="H36" s="17"/>
      <c r="I36" s="17">
        <f t="shared" si="2"/>
        <v>16000000</v>
      </c>
      <c r="J36" s="17"/>
      <c r="K36" s="17">
        <f t="shared" si="2"/>
        <v>17550000</v>
      </c>
      <c r="L36" s="78"/>
      <c r="M36" s="169"/>
      <c r="N36" s="169"/>
    </row>
    <row r="37" spans="1:15" x14ac:dyDescent="0.25">
      <c r="A37" s="1">
        <v>8</v>
      </c>
      <c r="B37" s="35" t="s">
        <v>95</v>
      </c>
    </row>
    <row r="38" spans="1:15" ht="24" customHeight="1" x14ac:dyDescent="0.25">
      <c r="A38" s="1">
        <v>9</v>
      </c>
      <c r="B38" s="69" t="s">
        <v>96</v>
      </c>
      <c r="C38" s="89" t="s">
        <v>97</v>
      </c>
      <c r="D38" s="154">
        <v>15</v>
      </c>
      <c r="E38" s="64">
        <v>13000000</v>
      </c>
      <c r="F38" s="103">
        <f>D38*E38</f>
        <v>195000000</v>
      </c>
      <c r="G38" s="68"/>
      <c r="H38" s="99"/>
      <c r="I38" s="68"/>
      <c r="J38" s="67"/>
      <c r="K38" s="106"/>
      <c r="L38" s="113"/>
      <c r="M38" s="68">
        <v>65000000</v>
      </c>
      <c r="N38" s="68">
        <v>130000000</v>
      </c>
    </row>
    <row r="39" spans="1:15" x14ac:dyDescent="0.25">
      <c r="C39" s="89" t="s">
        <v>98</v>
      </c>
      <c r="D39" s="154">
        <v>10</v>
      </c>
      <c r="E39" s="64">
        <v>17000000</v>
      </c>
      <c r="F39" s="103">
        <f t="shared" ref="F39:F52" si="3">D39*E39</f>
        <v>170000000</v>
      </c>
      <c r="G39" s="68"/>
      <c r="H39" s="99"/>
      <c r="I39" s="68"/>
      <c r="J39" s="67"/>
      <c r="K39" s="107"/>
      <c r="L39" s="114"/>
      <c r="M39" s="68"/>
      <c r="N39" s="68">
        <v>170000000</v>
      </c>
    </row>
    <row r="40" spans="1:15" x14ac:dyDescent="0.25">
      <c r="C40" s="89" t="s">
        <v>92</v>
      </c>
      <c r="D40" s="154">
        <v>5</v>
      </c>
      <c r="E40" s="64">
        <v>6600000</v>
      </c>
      <c r="F40" s="103">
        <f t="shared" si="3"/>
        <v>33000000</v>
      </c>
      <c r="G40" s="68"/>
      <c r="H40" s="99">
        <v>33000000</v>
      </c>
      <c r="I40" s="68"/>
      <c r="J40" s="67"/>
      <c r="K40" s="107"/>
      <c r="L40" s="114"/>
    </row>
    <row r="41" spans="1:15" x14ac:dyDescent="0.25">
      <c r="C41" s="89" t="s">
        <v>99</v>
      </c>
      <c r="D41" s="154">
        <v>25</v>
      </c>
      <c r="E41" s="64">
        <v>2200000</v>
      </c>
      <c r="F41" s="103">
        <f t="shared" si="3"/>
        <v>55000000</v>
      </c>
      <c r="G41" s="68"/>
      <c r="H41" s="99"/>
      <c r="I41" s="68"/>
      <c r="J41" s="67"/>
      <c r="K41" s="70">
        <v>55000000</v>
      </c>
      <c r="L41" s="115"/>
    </row>
    <row r="42" spans="1:15" x14ac:dyDescent="0.25">
      <c r="C42" s="89" t="s">
        <v>100</v>
      </c>
      <c r="D42" s="154"/>
      <c r="E42" s="64"/>
      <c r="F42" s="103"/>
      <c r="G42" s="68"/>
      <c r="H42" s="99"/>
      <c r="I42" s="68"/>
      <c r="J42" s="67"/>
      <c r="K42" s="107"/>
      <c r="L42" s="114"/>
    </row>
    <row r="43" spans="1:15" x14ac:dyDescent="0.25">
      <c r="C43" s="89" t="s">
        <v>101</v>
      </c>
      <c r="D43" s="154">
        <v>25</v>
      </c>
      <c r="E43" s="64">
        <v>1500000</v>
      </c>
      <c r="F43" s="103">
        <f t="shared" si="3"/>
        <v>37500000</v>
      </c>
      <c r="G43" s="68"/>
      <c r="H43" s="99"/>
      <c r="I43" s="68"/>
      <c r="J43" s="67"/>
      <c r="K43" s="70">
        <v>37500000</v>
      </c>
      <c r="L43" s="115"/>
    </row>
    <row r="44" spans="1:15" x14ac:dyDescent="0.25">
      <c r="C44" s="89" t="s">
        <v>102</v>
      </c>
      <c r="D44" s="154"/>
      <c r="E44" s="64"/>
      <c r="F44" s="103"/>
      <c r="G44" s="68"/>
      <c r="H44" s="99"/>
      <c r="I44" s="68"/>
      <c r="J44" s="67"/>
      <c r="K44" s="107"/>
      <c r="L44" s="114"/>
    </row>
    <row r="45" spans="1:15" x14ac:dyDescent="0.25">
      <c r="C45" s="89" t="s">
        <v>103</v>
      </c>
      <c r="D45" s="154">
        <v>1</v>
      </c>
      <c r="E45" s="64">
        <v>3500000</v>
      </c>
      <c r="F45" s="103">
        <f t="shared" si="3"/>
        <v>3500000</v>
      </c>
      <c r="G45" s="68"/>
      <c r="H45" s="99"/>
      <c r="I45" s="68"/>
      <c r="J45" s="67"/>
      <c r="K45" s="70">
        <v>3500000</v>
      </c>
      <c r="L45" s="115"/>
    </row>
    <row r="46" spans="1:15" x14ac:dyDescent="0.25">
      <c r="C46" s="89" t="s">
        <v>104</v>
      </c>
      <c r="D46" s="154"/>
      <c r="E46" s="64"/>
      <c r="F46" s="103">
        <f t="shared" si="3"/>
        <v>0</v>
      </c>
      <c r="G46" s="68"/>
      <c r="H46" s="99"/>
      <c r="I46" s="68"/>
      <c r="J46" s="67"/>
      <c r="K46" s="70"/>
      <c r="L46" s="115"/>
    </row>
    <row r="47" spans="1:15" ht="33" x14ac:dyDescent="0.25">
      <c r="C47" s="90" t="s">
        <v>105</v>
      </c>
      <c r="D47" s="154">
        <v>10</v>
      </c>
      <c r="E47" s="64">
        <v>5000000</v>
      </c>
      <c r="F47" s="103">
        <f t="shared" si="3"/>
        <v>50000000</v>
      </c>
      <c r="G47" s="68"/>
      <c r="H47" s="99"/>
      <c r="I47" s="68"/>
      <c r="J47" s="67"/>
      <c r="K47" s="107"/>
      <c r="L47" s="114"/>
      <c r="M47" s="170">
        <f>F47</f>
        <v>50000000</v>
      </c>
    </row>
    <row r="48" spans="1:15" ht="33" x14ac:dyDescent="0.25">
      <c r="C48" s="90" t="s">
        <v>106</v>
      </c>
      <c r="D48" s="154">
        <v>10</v>
      </c>
      <c r="E48" s="64">
        <v>5000000</v>
      </c>
      <c r="F48" s="103">
        <f t="shared" si="3"/>
        <v>50000000</v>
      </c>
      <c r="G48" s="68"/>
      <c r="H48" s="99"/>
      <c r="I48" s="68"/>
      <c r="J48" s="67"/>
      <c r="K48" s="107"/>
      <c r="L48" s="114"/>
      <c r="N48" s="170">
        <f>F48</f>
        <v>50000000</v>
      </c>
    </row>
    <row r="49" spans="1:15" x14ac:dyDescent="0.25">
      <c r="C49" s="89" t="s">
        <v>107</v>
      </c>
      <c r="D49" s="154"/>
      <c r="E49" s="64"/>
      <c r="F49" s="103"/>
      <c r="G49" s="68"/>
      <c r="H49" s="99"/>
      <c r="I49" s="68"/>
      <c r="J49" s="67"/>
      <c r="K49" s="107"/>
      <c r="L49" s="114"/>
    </row>
    <row r="50" spans="1:15" ht="33" x14ac:dyDescent="0.25">
      <c r="C50" s="90" t="s">
        <v>108</v>
      </c>
      <c r="D50" s="154">
        <v>5</v>
      </c>
      <c r="E50" s="64">
        <v>5000000</v>
      </c>
      <c r="F50" s="103">
        <f t="shared" si="3"/>
        <v>25000000</v>
      </c>
      <c r="G50" s="68"/>
      <c r="H50" s="99"/>
      <c r="I50" s="68"/>
      <c r="J50" s="67"/>
      <c r="K50" s="107"/>
      <c r="L50" s="114"/>
      <c r="N50" s="170">
        <f>F50</f>
        <v>25000000</v>
      </c>
    </row>
    <row r="51" spans="1:15" x14ac:dyDescent="0.25">
      <c r="C51" s="89" t="s">
        <v>109</v>
      </c>
      <c r="D51" s="154"/>
      <c r="E51" s="64"/>
      <c r="F51" s="103"/>
      <c r="G51" s="68"/>
      <c r="H51" s="99"/>
      <c r="I51" s="68"/>
      <c r="J51" s="67"/>
      <c r="K51" s="107"/>
      <c r="L51" s="114"/>
    </row>
    <row r="52" spans="1:15" x14ac:dyDescent="0.25">
      <c r="C52" s="89" t="s">
        <v>110</v>
      </c>
      <c r="D52" s="154">
        <v>2</v>
      </c>
      <c r="E52" s="64">
        <v>4000000</v>
      </c>
      <c r="F52" s="103">
        <f t="shared" si="3"/>
        <v>8000000</v>
      </c>
      <c r="G52" s="68"/>
      <c r="H52" s="99"/>
      <c r="I52" s="68"/>
      <c r="J52" s="67"/>
      <c r="K52" s="107"/>
      <c r="L52" s="114"/>
      <c r="M52" s="170">
        <f>F52</f>
        <v>8000000</v>
      </c>
    </row>
    <row r="53" spans="1:15" ht="16.5" customHeight="1" x14ac:dyDescent="0.25">
      <c r="C53" s="219" t="s">
        <v>111</v>
      </c>
      <c r="D53" s="220"/>
      <c r="E53" s="221"/>
      <c r="F53" s="103"/>
      <c r="G53" s="68"/>
      <c r="H53" s="99"/>
      <c r="I53" s="68"/>
      <c r="J53" s="67"/>
      <c r="K53" s="107"/>
      <c r="L53" s="114"/>
    </row>
    <row r="54" spans="1:15" s="42" customFormat="1" x14ac:dyDescent="0.25">
      <c r="A54" s="16"/>
      <c r="B54" s="16"/>
      <c r="C54" s="56" t="s">
        <v>17</v>
      </c>
      <c r="D54" s="152">
        <f>SUM(D38:D52)</f>
        <v>108</v>
      </c>
      <c r="E54" s="152"/>
      <c r="F54" s="152">
        <f t="shared" ref="E54:N54" si="4">SUM(F38:F52)</f>
        <v>627000000</v>
      </c>
      <c r="G54" s="152"/>
      <c r="H54" s="152">
        <f t="shared" si="4"/>
        <v>33000000</v>
      </c>
      <c r="I54" s="152"/>
      <c r="J54" s="152"/>
      <c r="K54" s="152">
        <f t="shared" si="4"/>
        <v>96000000</v>
      </c>
      <c r="L54" s="152"/>
      <c r="M54" s="152">
        <f t="shared" si="4"/>
        <v>123000000</v>
      </c>
      <c r="N54" s="152">
        <f t="shared" si="4"/>
        <v>375000000</v>
      </c>
      <c r="O54" s="16"/>
    </row>
    <row r="55" spans="1:15" x14ac:dyDescent="0.25">
      <c r="A55" s="1">
        <v>10</v>
      </c>
      <c r="B55" s="35" t="s">
        <v>112</v>
      </c>
    </row>
    <row r="56" spans="1:15" x14ac:dyDescent="0.25">
      <c r="A56" s="1">
        <v>11</v>
      </c>
      <c r="B56" s="1" t="s">
        <v>113</v>
      </c>
    </row>
    <row r="57" spans="1:15" x14ac:dyDescent="0.25">
      <c r="A57" s="1">
        <v>12</v>
      </c>
      <c r="B57" s="1" t="s">
        <v>114</v>
      </c>
    </row>
    <row r="58" spans="1:15" x14ac:dyDescent="0.25">
      <c r="A58" s="1">
        <v>13</v>
      </c>
      <c r="B58" s="135" t="s">
        <v>115</v>
      </c>
    </row>
    <row r="59" spans="1:15" x14ac:dyDescent="0.25">
      <c r="A59" s="1">
        <v>14</v>
      </c>
      <c r="B59" s="1" t="s">
        <v>116</v>
      </c>
    </row>
    <row r="60" spans="1:15" x14ac:dyDescent="0.25">
      <c r="A60" s="1">
        <v>15</v>
      </c>
      <c r="B60" s="1" t="s">
        <v>117</v>
      </c>
      <c r="C60" s="89" t="s">
        <v>118</v>
      </c>
      <c r="D60" s="154">
        <v>1</v>
      </c>
      <c r="E60" s="117">
        <v>7000000</v>
      </c>
      <c r="F60" s="103">
        <f>SUM(G60:K60)</f>
        <v>7000000</v>
      </c>
      <c r="G60" s="49"/>
      <c r="H60" s="99"/>
      <c r="I60" s="49"/>
      <c r="J60" s="57">
        <f>D60*E60</f>
        <v>7000000</v>
      </c>
    </row>
    <row r="61" spans="1:15" x14ac:dyDescent="0.25">
      <c r="C61" s="89" t="s">
        <v>119</v>
      </c>
      <c r="D61" s="154">
        <v>7</v>
      </c>
      <c r="E61" s="117">
        <v>8600000</v>
      </c>
      <c r="F61" s="103">
        <f>SUM(G61:K61)</f>
        <v>60200000</v>
      </c>
      <c r="G61" s="49"/>
      <c r="H61" s="99">
        <f>D61*E61</f>
        <v>60200000</v>
      </c>
      <c r="I61" s="49"/>
      <c r="J61" s="57"/>
      <c r="K61" s="6"/>
    </row>
    <row r="62" spans="1:15" x14ac:dyDescent="0.25">
      <c r="C62" s="89" t="s">
        <v>120</v>
      </c>
      <c r="D62" s="154">
        <v>5</v>
      </c>
      <c r="E62" s="117">
        <v>3000000</v>
      </c>
      <c r="F62" s="103">
        <f t="shared" ref="F62:F67" si="5">SUM(G62:K62)</f>
        <v>15000000</v>
      </c>
      <c r="G62" s="49"/>
      <c r="H62" s="99"/>
      <c r="I62" s="49">
        <f>D62*E62</f>
        <v>15000000</v>
      </c>
      <c r="J62" s="57"/>
      <c r="K62" s="6"/>
    </row>
    <row r="63" spans="1:15" ht="33" x14ac:dyDescent="0.25">
      <c r="C63" s="88" t="s">
        <v>121</v>
      </c>
      <c r="D63" s="154">
        <v>2</v>
      </c>
      <c r="E63" s="117">
        <v>5400000</v>
      </c>
      <c r="F63" s="103">
        <f t="shared" si="5"/>
        <v>10800000</v>
      </c>
      <c r="G63" s="49"/>
      <c r="H63" s="99"/>
      <c r="I63" s="49">
        <f>D63*E63</f>
        <v>10800000</v>
      </c>
      <c r="J63" s="57"/>
      <c r="K63" s="6"/>
    </row>
    <row r="64" spans="1:15" x14ac:dyDescent="0.25">
      <c r="C64" s="91" t="s">
        <v>122</v>
      </c>
      <c r="D64" s="154">
        <v>15</v>
      </c>
      <c r="E64" s="117">
        <v>900000</v>
      </c>
      <c r="F64" s="103">
        <f t="shared" si="5"/>
        <v>13500000</v>
      </c>
      <c r="G64" s="49"/>
      <c r="H64" s="99"/>
      <c r="I64" s="49"/>
      <c r="J64" s="57"/>
      <c r="K64" s="108">
        <f>D64*E64</f>
        <v>13500000</v>
      </c>
    </row>
    <row r="65" spans="1:15" x14ac:dyDescent="0.25">
      <c r="C65" s="91" t="s">
        <v>123</v>
      </c>
      <c r="D65" s="154">
        <v>1</v>
      </c>
      <c r="E65" s="117">
        <v>1350000</v>
      </c>
      <c r="F65" s="103">
        <f t="shared" si="5"/>
        <v>1350000</v>
      </c>
      <c r="G65" s="49"/>
      <c r="H65" s="99"/>
      <c r="I65" s="49"/>
      <c r="J65" s="57"/>
      <c r="K65" s="108">
        <f>D65*E65</f>
        <v>1350000</v>
      </c>
    </row>
    <row r="66" spans="1:15" x14ac:dyDescent="0.25">
      <c r="C66" s="91" t="s">
        <v>124</v>
      </c>
      <c r="D66" s="154">
        <v>8</v>
      </c>
      <c r="E66" s="117">
        <v>2100000</v>
      </c>
      <c r="F66" s="103">
        <f t="shared" si="5"/>
        <v>16800000</v>
      </c>
      <c r="G66" s="49"/>
      <c r="H66" s="99"/>
      <c r="I66" s="49"/>
      <c r="J66" s="57"/>
      <c r="K66" s="108">
        <f>D66*E66</f>
        <v>16800000</v>
      </c>
    </row>
    <row r="67" spans="1:15" x14ac:dyDescent="0.25">
      <c r="C67" s="91" t="s">
        <v>125</v>
      </c>
      <c r="D67" s="154">
        <v>8</v>
      </c>
      <c r="E67" s="117">
        <v>1200000</v>
      </c>
      <c r="F67" s="103">
        <f t="shared" si="5"/>
        <v>9600000</v>
      </c>
      <c r="G67" s="49"/>
      <c r="H67" s="99"/>
      <c r="I67" s="49"/>
      <c r="J67" s="57"/>
      <c r="K67" s="108">
        <f>D67*E67</f>
        <v>9600000</v>
      </c>
    </row>
    <row r="68" spans="1:15" s="42" customFormat="1" x14ac:dyDescent="0.25">
      <c r="A68" s="16"/>
      <c r="B68" s="16"/>
      <c r="C68" s="56" t="s">
        <v>17</v>
      </c>
      <c r="D68" s="84">
        <f>SUM(D60:D67)</f>
        <v>47</v>
      </c>
      <c r="E68" s="84"/>
      <c r="F68" s="84">
        <f t="shared" ref="F68:K68" si="6">SUM(F60:F67)</f>
        <v>134250000</v>
      </c>
      <c r="G68" s="84"/>
      <c r="H68" s="84">
        <f t="shared" si="6"/>
        <v>60200000</v>
      </c>
      <c r="I68" s="84">
        <f t="shared" si="6"/>
        <v>25800000</v>
      </c>
      <c r="J68" s="84">
        <f t="shared" si="6"/>
        <v>7000000</v>
      </c>
      <c r="K68" s="84">
        <f t="shared" si="6"/>
        <v>41250000</v>
      </c>
      <c r="L68" s="78"/>
      <c r="M68" s="169"/>
      <c r="N68" s="169"/>
      <c r="O68" s="16"/>
    </row>
    <row r="69" spans="1:15" x14ac:dyDescent="0.25">
      <c r="A69" s="1">
        <v>16</v>
      </c>
      <c r="B69" s="1" t="s">
        <v>126</v>
      </c>
      <c r="C69" s="92" t="s">
        <v>127</v>
      </c>
      <c r="D69" s="162">
        <v>1220</v>
      </c>
      <c r="E69" s="118">
        <v>36000</v>
      </c>
      <c r="F69" s="242">
        <f t="shared" ref="F69:F74" si="7">SUM(G69:K69)</f>
        <v>43920000</v>
      </c>
      <c r="G69" s="124"/>
      <c r="H69" s="242"/>
      <c r="I69" s="124"/>
      <c r="J69" s="85"/>
      <c r="K69" s="109">
        <f t="shared" ref="K69:K74" si="8">+D69*E69</f>
        <v>43920000</v>
      </c>
      <c r="L69" s="104"/>
      <c r="M69" s="174"/>
      <c r="N69" s="174"/>
    </row>
    <row r="70" spans="1:15" x14ac:dyDescent="0.25">
      <c r="C70" s="93" t="s">
        <v>128</v>
      </c>
      <c r="D70" s="161">
        <v>1000</v>
      </c>
      <c r="E70" s="119">
        <v>32400</v>
      </c>
      <c r="F70" s="243">
        <f t="shared" si="7"/>
        <v>32400000</v>
      </c>
      <c r="G70" s="125"/>
      <c r="H70" s="243"/>
      <c r="I70" s="125"/>
      <c r="J70" s="86"/>
      <c r="K70" s="110">
        <f t="shared" si="8"/>
        <v>32400000</v>
      </c>
      <c r="L70" s="100"/>
      <c r="M70" s="174"/>
      <c r="N70" s="174"/>
    </row>
    <row r="71" spans="1:15" x14ac:dyDescent="0.25">
      <c r="C71" s="93" t="s">
        <v>129</v>
      </c>
      <c r="D71" s="97">
        <v>1000</v>
      </c>
      <c r="E71" s="119">
        <v>24500</v>
      </c>
      <c r="F71" s="243">
        <f t="shared" si="7"/>
        <v>24500000</v>
      </c>
      <c r="G71" s="125"/>
      <c r="H71" s="243"/>
      <c r="I71" s="125"/>
      <c r="J71" s="86"/>
      <c r="K71" s="110">
        <f t="shared" si="8"/>
        <v>24500000</v>
      </c>
      <c r="L71" s="100"/>
      <c r="M71" s="174"/>
      <c r="N71" s="174"/>
    </row>
    <row r="72" spans="1:15" ht="66" x14ac:dyDescent="0.25">
      <c r="C72" s="94" t="s">
        <v>133</v>
      </c>
      <c r="D72" s="97">
        <v>2</v>
      </c>
      <c r="E72" s="120">
        <v>7865000</v>
      </c>
      <c r="F72" s="243">
        <f t="shared" si="7"/>
        <v>15730000</v>
      </c>
      <c r="G72" s="125"/>
      <c r="H72" s="243"/>
      <c r="I72" s="125"/>
      <c r="J72" s="86"/>
      <c r="K72" s="110">
        <f t="shared" si="8"/>
        <v>15730000</v>
      </c>
      <c r="L72" s="100"/>
      <c r="M72" s="174"/>
      <c r="N72" s="174"/>
    </row>
    <row r="73" spans="1:15" ht="82.5" x14ac:dyDescent="0.25">
      <c r="C73" s="95" t="s">
        <v>134</v>
      </c>
      <c r="D73" s="97">
        <v>2</v>
      </c>
      <c r="E73" s="120">
        <v>5434000</v>
      </c>
      <c r="F73" s="243">
        <f t="shared" si="7"/>
        <v>10868000</v>
      </c>
      <c r="G73" s="125"/>
      <c r="H73" s="243"/>
      <c r="I73" s="125"/>
      <c r="J73" s="86"/>
      <c r="K73" s="110">
        <f t="shared" si="8"/>
        <v>10868000</v>
      </c>
      <c r="L73" s="100"/>
      <c r="M73" s="174"/>
      <c r="N73" s="174"/>
    </row>
    <row r="74" spans="1:15" x14ac:dyDescent="0.25">
      <c r="C74" s="121" t="s">
        <v>130</v>
      </c>
      <c r="D74" s="97">
        <v>2</v>
      </c>
      <c r="E74" s="110">
        <v>1700000</v>
      </c>
      <c r="F74" s="243">
        <f t="shared" si="7"/>
        <v>3400000</v>
      </c>
      <c r="G74" s="125"/>
      <c r="H74" s="243"/>
      <c r="I74" s="125"/>
      <c r="J74" s="86"/>
      <c r="K74" s="110">
        <f t="shared" si="8"/>
        <v>3400000</v>
      </c>
      <c r="L74" s="100"/>
      <c r="M74" s="174"/>
      <c r="N74" s="174"/>
    </row>
    <row r="75" spans="1:15" ht="49.5" x14ac:dyDescent="0.25">
      <c r="C75" s="94" t="s">
        <v>131</v>
      </c>
      <c r="D75" s="97">
        <v>1</v>
      </c>
      <c r="E75" s="110">
        <f>2850000*1.1</f>
        <v>3135000.0000000005</v>
      </c>
      <c r="F75" s="243">
        <f>SUM(G75:L75)</f>
        <v>3135000.0000000005</v>
      </c>
      <c r="G75" s="125"/>
      <c r="H75" s="243"/>
      <c r="I75" s="125"/>
      <c r="J75" s="86"/>
      <c r="K75" s="110"/>
      <c r="L75" s="100">
        <f>+D75*E75</f>
        <v>3135000.0000000005</v>
      </c>
      <c r="M75" s="80"/>
      <c r="N75" s="80"/>
      <c r="O75" s="93"/>
    </row>
    <row r="76" spans="1:15" ht="49.5" x14ac:dyDescent="0.25">
      <c r="C76" s="96" t="s">
        <v>132</v>
      </c>
      <c r="D76" s="98">
        <v>1</v>
      </c>
      <c r="E76" s="111">
        <f>7900000*1.1</f>
        <v>8690000</v>
      </c>
      <c r="F76" s="244">
        <f>SUM(G76:L76)</f>
        <v>8690000</v>
      </c>
      <c r="G76" s="126"/>
      <c r="H76" s="244"/>
      <c r="I76" s="126"/>
      <c r="J76" s="87"/>
      <c r="K76" s="111"/>
      <c r="L76" s="101">
        <f>+D76*E76</f>
        <v>8690000</v>
      </c>
      <c r="M76" s="80"/>
      <c r="N76" s="80"/>
      <c r="O76" s="116"/>
    </row>
    <row r="77" spans="1:15" s="42" customFormat="1" x14ac:dyDescent="0.25">
      <c r="A77" s="16"/>
      <c r="B77" s="16"/>
      <c r="C77" s="56" t="s">
        <v>17</v>
      </c>
      <c r="D77" s="152">
        <f>SUM(D69:D76)</f>
        <v>3228</v>
      </c>
      <c r="E77" s="17"/>
      <c r="F77" s="17">
        <f t="shared" ref="F77:L77" si="9">SUM(F69:F76)</f>
        <v>142643000</v>
      </c>
      <c r="G77" s="17"/>
      <c r="H77" s="17"/>
      <c r="I77" s="17"/>
      <c r="J77" s="17"/>
      <c r="K77" s="17">
        <f t="shared" si="9"/>
        <v>130818000</v>
      </c>
      <c r="L77" s="17">
        <f t="shared" si="9"/>
        <v>11825000</v>
      </c>
      <c r="M77" s="169"/>
      <c r="N77" s="169"/>
      <c r="O77" s="16"/>
    </row>
    <row r="78" spans="1:15" x14ac:dyDescent="0.25">
      <c r="A78" s="1">
        <v>17</v>
      </c>
      <c r="B78" s="35" t="s">
        <v>135</v>
      </c>
    </row>
    <row r="79" spans="1:15" x14ac:dyDescent="0.25">
      <c r="A79" s="1">
        <v>18</v>
      </c>
      <c r="B79" s="1" t="s">
        <v>136</v>
      </c>
      <c r="C79" s="44" t="s">
        <v>137</v>
      </c>
      <c r="D79" s="157">
        <v>20</v>
      </c>
      <c r="E79" s="57">
        <v>2000000</v>
      </c>
      <c r="F79" s="60">
        <f>SUM(G79:K79)</f>
        <v>40000000</v>
      </c>
      <c r="G79" s="60"/>
      <c r="H79" s="60"/>
      <c r="I79" s="60"/>
      <c r="J79" s="57"/>
      <c r="K79" s="57">
        <f>E79*D79</f>
        <v>40000000</v>
      </c>
    </row>
    <row r="80" spans="1:15" x14ac:dyDescent="0.25">
      <c r="C80" s="44" t="s">
        <v>138</v>
      </c>
      <c r="D80" s="157">
        <v>600</v>
      </c>
      <c r="E80" s="57">
        <v>40000</v>
      </c>
      <c r="F80" s="60">
        <f>SUM(G80:K80)</f>
        <v>24000000</v>
      </c>
      <c r="G80" s="60"/>
      <c r="H80" s="60"/>
      <c r="I80" s="60"/>
      <c r="J80" s="57"/>
      <c r="K80" s="57">
        <f>D80*E80</f>
        <v>24000000</v>
      </c>
    </row>
    <row r="81" spans="1:15" x14ac:dyDescent="0.25">
      <c r="C81" s="44" t="s">
        <v>139</v>
      </c>
      <c r="D81" s="157">
        <v>4</v>
      </c>
      <c r="E81" s="57">
        <v>4000000</v>
      </c>
      <c r="F81" s="60">
        <f>SUM(G81:K81)</f>
        <v>16000000</v>
      </c>
      <c r="G81" s="60"/>
      <c r="H81" s="60"/>
      <c r="I81" s="60"/>
      <c r="J81" s="57"/>
      <c r="K81" s="57">
        <f>D81*E81</f>
        <v>16000000</v>
      </c>
    </row>
    <row r="82" spans="1:15" x14ac:dyDescent="0.25">
      <c r="C82" s="44" t="s">
        <v>140</v>
      </c>
      <c r="D82" s="157">
        <v>1</v>
      </c>
      <c r="E82" s="57">
        <v>70000000</v>
      </c>
      <c r="F82" s="60">
        <f>SUM(G82:K82)</f>
        <v>70000000</v>
      </c>
      <c r="G82" s="60"/>
      <c r="H82" s="60"/>
      <c r="I82" s="60"/>
      <c r="J82" s="57"/>
      <c r="K82" s="57">
        <f>D82*E82</f>
        <v>70000000</v>
      </c>
    </row>
    <row r="83" spans="1:15" s="16" customFormat="1" x14ac:dyDescent="0.25">
      <c r="C83" s="56" t="s">
        <v>17</v>
      </c>
      <c r="D83" s="152">
        <f>SUM(D79:D82)</f>
        <v>625</v>
      </c>
      <c r="E83" s="17"/>
      <c r="F83" s="17">
        <f t="shared" ref="F83:K83" si="10">SUM(F79:F82)</f>
        <v>150000000</v>
      </c>
      <c r="G83" s="17"/>
      <c r="H83" s="17"/>
      <c r="I83" s="17"/>
      <c r="J83" s="17"/>
      <c r="K83" s="17">
        <f t="shared" si="10"/>
        <v>150000000</v>
      </c>
      <c r="L83" s="78"/>
      <c r="M83" s="169"/>
      <c r="N83" s="169"/>
    </row>
    <row r="84" spans="1:15" x14ac:dyDescent="0.25">
      <c r="A84" s="1">
        <v>19</v>
      </c>
      <c r="B84" s="1" t="s">
        <v>141</v>
      </c>
      <c r="C84" s="44" t="s">
        <v>120</v>
      </c>
      <c r="D84" s="157">
        <v>7</v>
      </c>
      <c r="E84" s="49">
        <v>3000000</v>
      </c>
      <c r="F84" s="60">
        <f>SUM(G84:K84)</f>
        <v>21000000</v>
      </c>
      <c r="G84" s="49"/>
      <c r="H84" s="49"/>
      <c r="I84" s="49">
        <v>21000000</v>
      </c>
    </row>
    <row r="85" spans="1:15" s="42" customFormat="1" x14ac:dyDescent="0.25">
      <c r="A85" s="16"/>
      <c r="B85" s="16"/>
      <c r="C85" s="56" t="s">
        <v>17</v>
      </c>
      <c r="D85" s="158">
        <v>7</v>
      </c>
      <c r="E85" s="54">
        <v>3000000</v>
      </c>
      <c r="F85" s="245">
        <v>21000000</v>
      </c>
      <c r="G85" s="17"/>
      <c r="H85" s="17"/>
      <c r="I85" s="54">
        <v>21000000</v>
      </c>
      <c r="J85" s="17"/>
      <c r="K85" s="17"/>
      <c r="L85" s="78"/>
      <c r="M85" s="169"/>
      <c r="N85" s="169"/>
      <c r="O85" s="16"/>
    </row>
    <row r="86" spans="1:15" ht="47.25" x14ac:dyDescent="0.25">
      <c r="A86" s="1">
        <v>20</v>
      </c>
      <c r="B86" s="1" t="s">
        <v>142</v>
      </c>
      <c r="C86" s="127" t="s">
        <v>143</v>
      </c>
      <c r="D86" s="159">
        <v>2</v>
      </c>
      <c r="E86" s="128">
        <v>3000000</v>
      </c>
      <c r="F86" s="246">
        <f>SUM(G86:L86)</f>
        <v>6000000</v>
      </c>
      <c r="G86" s="49"/>
      <c r="H86" s="49"/>
      <c r="I86" s="44"/>
      <c r="J86" s="44"/>
      <c r="K86" s="128">
        <f>E86*D86</f>
        <v>6000000</v>
      </c>
      <c r="L86" s="44"/>
      <c r="M86" s="175"/>
      <c r="N86" s="175"/>
    </row>
    <row r="87" spans="1:15" ht="63" x14ac:dyDescent="0.25">
      <c r="C87" s="127" t="s">
        <v>144</v>
      </c>
      <c r="D87" s="159">
        <v>2</v>
      </c>
      <c r="E87" s="128">
        <v>4000000</v>
      </c>
      <c r="F87" s="246">
        <f t="shared" ref="F87:F88" si="11">SUM(G87:L87)</f>
        <v>8000000</v>
      </c>
      <c r="G87" s="49"/>
      <c r="H87" s="49"/>
      <c r="I87" s="44"/>
      <c r="J87" s="44"/>
      <c r="K87" s="128">
        <f>E87*D87</f>
        <v>8000000</v>
      </c>
      <c r="L87" s="44"/>
      <c r="M87" s="175"/>
      <c r="N87" s="175"/>
    </row>
    <row r="88" spans="1:15" ht="63" x14ac:dyDescent="0.25">
      <c r="C88" s="127" t="s">
        <v>145</v>
      </c>
      <c r="D88" s="159">
        <v>5</v>
      </c>
      <c r="E88" s="128">
        <v>6600000</v>
      </c>
      <c r="F88" s="246">
        <f t="shared" si="11"/>
        <v>33000000</v>
      </c>
      <c r="G88" s="49"/>
      <c r="H88" s="49"/>
      <c r="I88" s="44"/>
      <c r="J88" s="44"/>
      <c r="K88" s="128">
        <f>E88*D88</f>
        <v>33000000</v>
      </c>
      <c r="L88" s="44"/>
      <c r="M88" s="175"/>
      <c r="N88" s="175"/>
    </row>
    <row r="89" spans="1:15" ht="220.5" x14ac:dyDescent="0.25">
      <c r="C89" s="127" t="s">
        <v>146</v>
      </c>
      <c r="D89" s="159">
        <v>82</v>
      </c>
      <c r="E89" s="128">
        <v>2000000</v>
      </c>
      <c r="F89" s="246">
        <f>D89*E89</f>
        <v>164000000</v>
      </c>
      <c r="G89" s="49"/>
      <c r="H89" s="49"/>
      <c r="I89" s="44"/>
      <c r="J89" s="44"/>
      <c r="K89" s="129"/>
      <c r="L89" s="128"/>
      <c r="M89" s="80">
        <f>F89</f>
        <v>164000000</v>
      </c>
      <c r="N89" s="80"/>
      <c r="O89" s="43"/>
    </row>
    <row r="90" spans="1:15" ht="94.5" x14ac:dyDescent="0.25">
      <c r="C90" s="130" t="s">
        <v>148</v>
      </c>
      <c r="D90" s="159">
        <v>4</v>
      </c>
      <c r="E90" s="129">
        <v>3500000</v>
      </c>
      <c r="F90" s="246">
        <f>D90*E90</f>
        <v>14000000</v>
      </c>
      <c r="G90" s="49"/>
      <c r="H90" s="49"/>
      <c r="I90" s="44"/>
      <c r="J90" s="44"/>
      <c r="K90" s="57"/>
      <c r="L90" s="128"/>
      <c r="M90" s="80">
        <f>F90</f>
        <v>14000000</v>
      </c>
      <c r="N90" s="80"/>
      <c r="O90" s="43"/>
    </row>
    <row r="91" spans="1:15" ht="94.5" x14ac:dyDescent="0.25">
      <c r="C91" s="127" t="s">
        <v>149</v>
      </c>
      <c r="D91" s="159">
        <v>4</v>
      </c>
      <c r="E91" s="129">
        <v>3000000</v>
      </c>
      <c r="F91" s="246">
        <f>D91*E91</f>
        <v>12000000</v>
      </c>
      <c r="G91" s="49"/>
      <c r="H91" s="49"/>
      <c r="I91" s="44"/>
      <c r="J91" s="44"/>
      <c r="K91" s="57"/>
      <c r="L91" s="128"/>
      <c r="M91" s="238">
        <f>F91</f>
        <v>12000000</v>
      </c>
      <c r="N91" s="80"/>
      <c r="O91" s="43" t="s">
        <v>147</v>
      </c>
    </row>
    <row r="92" spans="1:15" ht="63" x14ac:dyDescent="0.25">
      <c r="C92" s="127" t="s">
        <v>150</v>
      </c>
      <c r="D92" s="159">
        <v>1</v>
      </c>
      <c r="E92" s="129">
        <v>6500000</v>
      </c>
      <c r="F92" s="246">
        <f>D92*E92</f>
        <v>6500000</v>
      </c>
      <c r="G92" s="49"/>
      <c r="H92" s="49"/>
      <c r="I92" s="44"/>
      <c r="J92" s="44"/>
      <c r="K92" s="57"/>
      <c r="L92" s="128"/>
      <c r="M92" s="237">
        <f>F92</f>
        <v>6500000</v>
      </c>
      <c r="N92" s="80"/>
      <c r="O92" s="43"/>
    </row>
    <row r="93" spans="1:15" ht="220.5" x14ac:dyDescent="0.25">
      <c r="C93" s="127" t="s">
        <v>151</v>
      </c>
      <c r="D93" s="159">
        <v>4</v>
      </c>
      <c r="E93" s="129">
        <v>12000000</v>
      </c>
      <c r="F93" s="246">
        <f t="shared" ref="F93:F94" si="12">D93*E93</f>
        <v>48000000</v>
      </c>
      <c r="G93" s="49"/>
      <c r="H93" s="49"/>
      <c r="I93" s="44"/>
      <c r="J93" s="44"/>
      <c r="K93" s="57"/>
      <c r="L93" s="128"/>
      <c r="M93" s="80">
        <f t="shared" ref="M93:M94" si="13">F93</f>
        <v>48000000</v>
      </c>
      <c r="N93" s="80"/>
      <c r="O93" s="43"/>
    </row>
    <row r="94" spans="1:15" ht="157.5" x14ac:dyDescent="0.25">
      <c r="C94" s="127" t="s">
        <v>152</v>
      </c>
      <c r="D94" s="159">
        <v>2</v>
      </c>
      <c r="E94" s="129">
        <v>30000000</v>
      </c>
      <c r="F94" s="246">
        <f t="shared" si="12"/>
        <v>60000000</v>
      </c>
      <c r="G94" s="49"/>
      <c r="H94" s="49"/>
      <c r="I94" s="44"/>
      <c r="J94" s="44"/>
      <c r="K94" s="57"/>
      <c r="L94" s="128"/>
      <c r="M94" s="237">
        <f t="shared" si="13"/>
        <v>60000000</v>
      </c>
      <c r="N94" s="80"/>
      <c r="O94" s="43"/>
    </row>
    <row r="95" spans="1:15" s="16" customFormat="1" x14ac:dyDescent="0.25">
      <c r="C95" s="56" t="s">
        <v>17</v>
      </c>
      <c r="D95" s="152">
        <f>SUM(D86:D94)</f>
        <v>106</v>
      </c>
      <c r="E95" s="17"/>
      <c r="F95" s="17">
        <f t="shared" ref="F95:M95" si="14">SUM(F86:F94)</f>
        <v>351500000</v>
      </c>
      <c r="G95" s="17"/>
      <c r="H95" s="17"/>
      <c r="I95" s="17"/>
      <c r="J95" s="17"/>
      <c r="K95" s="17">
        <f t="shared" si="14"/>
        <v>47000000</v>
      </c>
      <c r="L95" s="17"/>
      <c r="M95" s="17">
        <f t="shared" si="14"/>
        <v>304500000</v>
      </c>
      <c r="N95" s="17"/>
    </row>
    <row r="96" spans="1:15" x14ac:dyDescent="0.25">
      <c r="A96" s="1">
        <v>21</v>
      </c>
      <c r="B96" s="135" t="s">
        <v>153</v>
      </c>
      <c r="C96" s="44" t="s">
        <v>195</v>
      </c>
      <c r="D96" s="157">
        <v>170</v>
      </c>
      <c r="E96" s="134">
        <v>70000</v>
      </c>
      <c r="F96" s="247">
        <f>SUM(G96:K96)</f>
        <v>11900000</v>
      </c>
      <c r="G96" s="49"/>
      <c r="H96" s="49"/>
      <c r="I96" s="44"/>
      <c r="J96" s="44"/>
      <c r="K96" s="134">
        <f>D96*E96</f>
        <v>11900000</v>
      </c>
    </row>
    <row r="97" spans="1:15" x14ac:dyDescent="0.25">
      <c r="B97" s="135"/>
      <c r="C97" s="44" t="s">
        <v>196</v>
      </c>
      <c r="D97" s="157">
        <v>170</v>
      </c>
      <c r="E97" s="134">
        <v>32000</v>
      </c>
      <c r="F97" s="247">
        <f>SUM(G97:K97)</f>
        <v>5440000</v>
      </c>
      <c r="G97" s="49"/>
      <c r="H97" s="49"/>
      <c r="I97" s="44"/>
      <c r="J97" s="44"/>
      <c r="K97" s="134">
        <f>D97*E97</f>
        <v>5440000</v>
      </c>
    </row>
    <row r="98" spans="1:15" ht="63" x14ac:dyDescent="0.25">
      <c r="B98" s="135"/>
      <c r="C98" s="58" t="s">
        <v>197</v>
      </c>
      <c r="D98" s="157">
        <v>40</v>
      </c>
      <c r="E98" s="134">
        <v>2100000</v>
      </c>
      <c r="F98" s="247">
        <f>SUM(G98:K98)</f>
        <v>84000000</v>
      </c>
      <c r="G98" s="49"/>
      <c r="H98" s="49"/>
      <c r="I98" s="44"/>
      <c r="J98" s="44"/>
      <c r="K98" s="134">
        <f>D98*E98</f>
        <v>84000000</v>
      </c>
    </row>
    <row r="99" spans="1:15" x14ac:dyDescent="0.25">
      <c r="B99" s="135"/>
      <c r="C99" s="44" t="s">
        <v>198</v>
      </c>
      <c r="D99" s="157">
        <v>5</v>
      </c>
      <c r="E99" s="134">
        <v>4000000</v>
      </c>
      <c r="F99" s="247">
        <f>SUM(G99:K99)</f>
        <v>20000000</v>
      </c>
      <c r="G99" s="49"/>
      <c r="H99" s="49"/>
      <c r="I99" s="44"/>
      <c r="J99" s="44"/>
      <c r="K99" s="134">
        <f>D99*E99</f>
        <v>20000000</v>
      </c>
    </row>
    <row r="100" spans="1:15" s="16" customFormat="1" x14ac:dyDescent="0.25">
      <c r="B100" s="140"/>
      <c r="C100" s="16" t="s">
        <v>17</v>
      </c>
      <c r="D100" s="152">
        <f>SUM(D96:D99)</f>
        <v>385</v>
      </c>
      <c r="E100" s="17"/>
      <c r="F100" s="17">
        <f t="shared" ref="E100:K100" si="15">SUM(F96:F99)</f>
        <v>121340000</v>
      </c>
      <c r="G100" s="17"/>
      <c r="H100" s="17"/>
      <c r="I100" s="17"/>
      <c r="J100" s="17"/>
      <c r="K100" s="17">
        <f t="shared" si="15"/>
        <v>121340000</v>
      </c>
      <c r="L100" s="78"/>
      <c r="M100" s="169"/>
      <c r="N100" s="169"/>
    </row>
    <row r="101" spans="1:15" x14ac:dyDescent="0.25">
      <c r="A101" s="1">
        <v>22</v>
      </c>
      <c r="B101" s="35" t="s">
        <v>154</v>
      </c>
    </row>
    <row r="102" spans="1:15" x14ac:dyDescent="0.25">
      <c r="A102" s="1">
        <v>23</v>
      </c>
      <c r="B102" s="35" t="s">
        <v>155</v>
      </c>
    </row>
    <row r="103" spans="1:15" x14ac:dyDescent="0.25">
      <c r="A103" s="1">
        <v>24</v>
      </c>
      <c r="B103" s="35" t="s">
        <v>156</v>
      </c>
    </row>
    <row r="104" spans="1:15" x14ac:dyDescent="0.25">
      <c r="A104" s="1">
        <v>25</v>
      </c>
      <c r="B104" s="35" t="s">
        <v>157</v>
      </c>
    </row>
    <row r="105" spans="1:15" x14ac:dyDescent="0.25">
      <c r="A105" s="1">
        <v>26</v>
      </c>
      <c r="B105" s="1" t="s">
        <v>158</v>
      </c>
      <c r="C105" s="131" t="s">
        <v>159</v>
      </c>
      <c r="D105" s="160">
        <v>150</v>
      </c>
      <c r="E105" s="132">
        <v>170000</v>
      </c>
      <c r="F105" s="133">
        <f>D105*E105</f>
        <v>25500000</v>
      </c>
      <c r="G105" s="132"/>
      <c r="H105" s="132"/>
      <c r="I105" s="132"/>
      <c r="J105" s="132"/>
      <c r="K105" s="132">
        <f>F105</f>
        <v>25500000</v>
      </c>
      <c r="L105" s="132"/>
      <c r="M105" s="176"/>
      <c r="N105" s="176"/>
    </row>
    <row r="106" spans="1:15" x14ac:dyDescent="0.25">
      <c r="C106" s="131" t="s">
        <v>160</v>
      </c>
      <c r="D106" s="160">
        <v>8</v>
      </c>
      <c r="E106" s="132">
        <v>2800000</v>
      </c>
      <c r="F106" s="133">
        <f>D106*E106</f>
        <v>22400000</v>
      </c>
      <c r="G106" s="132"/>
      <c r="H106" s="132"/>
      <c r="I106" s="132"/>
      <c r="J106" s="132"/>
      <c r="K106" s="132">
        <f>F106</f>
        <v>22400000</v>
      </c>
      <c r="L106" s="132"/>
      <c r="M106" s="80"/>
      <c r="N106" s="80"/>
      <c r="O106" s="132" t="s">
        <v>161</v>
      </c>
    </row>
    <row r="107" spans="1:15" x14ac:dyDescent="0.25">
      <c r="C107" s="131" t="s">
        <v>162</v>
      </c>
      <c r="D107" s="160">
        <v>1</v>
      </c>
      <c r="E107" s="132">
        <v>12000000</v>
      </c>
      <c r="F107" s="133">
        <f>D107*E107</f>
        <v>12000000</v>
      </c>
      <c r="G107" s="132"/>
      <c r="H107" s="132"/>
      <c r="I107" s="132"/>
      <c r="J107" s="132"/>
      <c r="K107" s="133">
        <f>F107</f>
        <v>12000000</v>
      </c>
      <c r="L107" s="132"/>
      <c r="M107" s="176"/>
      <c r="N107" s="176"/>
    </row>
    <row r="108" spans="1:15" x14ac:dyDescent="0.25">
      <c r="C108" s="131" t="s">
        <v>163</v>
      </c>
      <c r="D108" s="160">
        <v>3</v>
      </c>
      <c r="E108" s="132">
        <v>4000000</v>
      </c>
      <c r="F108" s="133">
        <f>D108*E108</f>
        <v>12000000</v>
      </c>
      <c r="G108" s="132"/>
      <c r="H108" s="132"/>
      <c r="I108" s="132"/>
      <c r="J108" s="132"/>
      <c r="K108" s="132">
        <f>F108</f>
        <v>12000000</v>
      </c>
      <c r="L108" s="132"/>
      <c r="M108" s="176"/>
      <c r="N108" s="176"/>
    </row>
    <row r="109" spans="1:15" s="16" customFormat="1" x14ac:dyDescent="0.25">
      <c r="C109" s="56" t="s">
        <v>17</v>
      </c>
      <c r="D109" s="152">
        <f>SUM(D105:D108)</f>
        <v>162</v>
      </c>
      <c r="E109" s="17"/>
      <c r="F109" s="17">
        <f t="shared" ref="F109:K109" si="16">SUM(F105:F108)</f>
        <v>71900000</v>
      </c>
      <c r="G109" s="17"/>
      <c r="H109" s="17"/>
      <c r="I109" s="17"/>
      <c r="J109" s="17"/>
      <c r="K109" s="17">
        <f t="shared" si="16"/>
        <v>71900000</v>
      </c>
      <c r="L109" s="78"/>
      <c r="M109" s="169"/>
      <c r="N109" s="169"/>
    </row>
  </sheetData>
  <mergeCells count="19">
    <mergeCell ref="C53:E53"/>
    <mergeCell ref="O8:O11"/>
    <mergeCell ref="G8:L8"/>
    <mergeCell ref="F8:F11"/>
    <mergeCell ref="G9:G11"/>
    <mergeCell ref="H9:H11"/>
    <mergeCell ref="I9:I11"/>
    <mergeCell ref="J9:J11"/>
    <mergeCell ref="K9:K11"/>
    <mergeCell ref="E8:E11"/>
    <mergeCell ref="D8:D11"/>
    <mergeCell ref="C8:C11"/>
    <mergeCell ref="M9:M11"/>
    <mergeCell ref="N9:N11"/>
    <mergeCell ref="A4:Q4"/>
    <mergeCell ref="A5:Q5"/>
    <mergeCell ref="B8:B11"/>
    <mergeCell ref="A8:A11"/>
    <mergeCell ref="L9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9" workbookViewId="0">
      <selection activeCell="B45" sqref="B45"/>
    </sheetView>
  </sheetViews>
  <sheetFormatPr defaultRowHeight="16.5" x14ac:dyDescent="0.25"/>
  <cols>
    <col min="1" max="1" width="5.7109375" style="1" customWidth="1"/>
    <col min="2" max="2" width="24.85546875" style="1" customWidth="1"/>
    <col min="3" max="3" width="28.7109375" style="1" customWidth="1"/>
    <col min="4" max="4" width="12.140625" style="1" customWidth="1"/>
    <col min="5" max="5" width="13.5703125" style="12" customWidth="1"/>
    <col min="6" max="6" width="18.5703125" style="12" customWidth="1"/>
    <col min="7" max="7" width="14.85546875" style="1" customWidth="1"/>
    <col min="8" max="8" width="17" style="1" customWidth="1"/>
    <col min="9" max="9" width="15.28515625" style="12" customWidth="1"/>
    <col min="10" max="10" width="14.28515625" style="1" customWidth="1"/>
    <col min="11" max="11" width="10" style="1" customWidth="1"/>
    <col min="12" max="12" width="17.28515625" style="1" customWidth="1"/>
  </cols>
  <sheetData>
    <row r="1" spans="1:15" x14ac:dyDescent="0.25">
      <c r="A1" s="31"/>
      <c r="B1" s="3" t="s">
        <v>18</v>
      </c>
      <c r="C1" s="3"/>
      <c r="D1" s="3"/>
      <c r="E1" s="8"/>
      <c r="F1" s="8"/>
      <c r="G1" s="7"/>
      <c r="H1" s="7"/>
      <c r="I1" s="61"/>
      <c r="J1" s="7"/>
      <c r="K1" s="50"/>
      <c r="L1" s="14"/>
      <c r="M1" s="14"/>
      <c r="N1" s="14"/>
      <c r="O1" s="14"/>
    </row>
    <row r="2" spans="1:15" x14ac:dyDescent="0.25">
      <c r="A2" s="32" t="s">
        <v>0</v>
      </c>
      <c r="B2" s="3"/>
      <c r="C2" s="3"/>
      <c r="D2" s="3"/>
      <c r="E2" s="8"/>
      <c r="F2" s="8"/>
      <c r="G2" s="7"/>
      <c r="H2" s="7"/>
      <c r="I2" s="61"/>
      <c r="J2" s="7"/>
      <c r="K2" s="50"/>
      <c r="L2" s="14"/>
      <c r="M2" s="14"/>
      <c r="N2" s="14"/>
      <c r="O2" s="14"/>
    </row>
    <row r="3" spans="1:15" x14ac:dyDescent="0.25">
      <c r="A3" s="31"/>
      <c r="B3" s="4"/>
      <c r="C3" s="4"/>
      <c r="D3" s="4"/>
      <c r="E3" s="9"/>
      <c r="F3" s="9"/>
      <c r="G3" s="4"/>
      <c r="H3" s="4"/>
      <c r="I3" s="9"/>
      <c r="J3" s="4"/>
      <c r="K3" s="51"/>
      <c r="L3" s="13"/>
      <c r="M3" s="13"/>
      <c r="N3" s="13"/>
      <c r="O3" s="13"/>
    </row>
    <row r="4" spans="1:15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5" x14ac:dyDescent="0.25">
      <c r="A5" s="198" t="s">
        <v>200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5" x14ac:dyDescent="0.25">
      <c r="A6" s="32"/>
      <c r="B6" s="5"/>
      <c r="C6" s="5"/>
      <c r="D6" s="5"/>
      <c r="E6" s="10"/>
      <c r="F6" s="10"/>
      <c r="G6" s="5"/>
      <c r="H6" s="5"/>
      <c r="I6" s="10"/>
      <c r="J6" s="4"/>
      <c r="K6" s="51"/>
      <c r="L6" s="13"/>
      <c r="M6" s="13"/>
      <c r="N6" s="13"/>
      <c r="O6" s="13"/>
    </row>
    <row r="7" spans="1:15" x14ac:dyDescent="0.25">
      <c r="A7" s="31"/>
      <c r="B7" s="4"/>
      <c r="C7" s="4"/>
      <c r="D7" s="4"/>
      <c r="E7" s="9"/>
      <c r="F7" s="9"/>
      <c r="G7" s="4"/>
      <c r="H7" s="13"/>
      <c r="I7" s="9"/>
      <c r="J7" s="4"/>
      <c r="K7" s="51"/>
      <c r="L7" s="15" t="s">
        <v>3</v>
      </c>
      <c r="M7" s="13"/>
      <c r="N7" s="13"/>
      <c r="O7" s="13"/>
    </row>
    <row r="8" spans="1:15" ht="15" x14ac:dyDescent="0.25">
      <c r="A8" s="199" t="s">
        <v>4</v>
      </c>
      <c r="B8" s="202" t="s">
        <v>5</v>
      </c>
      <c r="C8" s="202" t="s">
        <v>6</v>
      </c>
      <c r="D8" s="205" t="s">
        <v>7</v>
      </c>
      <c r="E8" s="208" t="s">
        <v>8</v>
      </c>
      <c r="F8" s="208" t="s">
        <v>9</v>
      </c>
      <c r="G8" s="211" t="s">
        <v>10</v>
      </c>
      <c r="H8" s="212"/>
      <c r="I8" s="212"/>
      <c r="J8" s="212"/>
      <c r="K8" s="212"/>
      <c r="L8" s="212"/>
      <c r="M8" s="213" t="s">
        <v>11</v>
      </c>
    </row>
    <row r="9" spans="1:15" ht="15" x14ac:dyDescent="0.25">
      <c r="A9" s="200"/>
      <c r="B9" s="203"/>
      <c r="C9" s="203"/>
      <c r="D9" s="206"/>
      <c r="E9" s="209"/>
      <c r="F9" s="209"/>
      <c r="G9" s="188" t="s">
        <v>12</v>
      </c>
      <c r="H9" s="188" t="s">
        <v>13</v>
      </c>
      <c r="I9" s="185" t="s">
        <v>14</v>
      </c>
      <c r="J9" s="188" t="s">
        <v>15</v>
      </c>
      <c r="K9" s="185" t="s">
        <v>16</v>
      </c>
      <c r="L9" s="234" t="s">
        <v>182</v>
      </c>
      <c r="M9" s="214"/>
    </row>
    <row r="10" spans="1:15" ht="15" x14ac:dyDescent="0.25">
      <c r="A10" s="200"/>
      <c r="B10" s="203"/>
      <c r="C10" s="203"/>
      <c r="D10" s="206"/>
      <c r="E10" s="209"/>
      <c r="F10" s="209"/>
      <c r="G10" s="189"/>
      <c r="H10" s="189"/>
      <c r="I10" s="186"/>
      <c r="J10" s="189"/>
      <c r="K10" s="186"/>
      <c r="L10" s="235"/>
      <c r="M10" s="214"/>
    </row>
    <row r="11" spans="1:15" ht="68.25" customHeight="1" x14ac:dyDescent="0.25">
      <c r="A11" s="201"/>
      <c r="B11" s="204"/>
      <c r="C11" s="204"/>
      <c r="D11" s="207"/>
      <c r="E11" s="210"/>
      <c r="F11" s="210"/>
      <c r="G11" s="190"/>
      <c r="H11" s="190"/>
      <c r="I11" s="187"/>
      <c r="J11" s="190"/>
      <c r="K11" s="187"/>
      <c r="L11" s="236"/>
      <c r="M11" s="215"/>
    </row>
    <row r="12" spans="1:15" x14ac:dyDescent="0.25">
      <c r="A12" s="1">
        <v>1</v>
      </c>
      <c r="B12" s="135" t="s">
        <v>164</v>
      </c>
      <c r="C12" s="6" t="s">
        <v>92</v>
      </c>
      <c r="D12" s="1">
        <v>4</v>
      </c>
      <c r="E12" s="136">
        <v>9900000</v>
      </c>
      <c r="F12" s="138">
        <f>D12*E12</f>
        <v>39600000</v>
      </c>
      <c r="I12" s="138">
        <f>F12</f>
        <v>39600000</v>
      </c>
    </row>
    <row r="13" spans="1:15" x14ac:dyDescent="0.25">
      <c r="B13" s="135"/>
      <c r="C13" s="6" t="s">
        <v>185</v>
      </c>
      <c r="D13" s="1">
        <v>2</v>
      </c>
      <c r="E13" s="136">
        <v>8000000</v>
      </c>
      <c r="F13" s="138">
        <f t="shared" ref="F13" si="0">D13*E13</f>
        <v>16000000</v>
      </c>
      <c r="I13" s="138">
        <f>F13</f>
        <v>16000000</v>
      </c>
    </row>
    <row r="14" spans="1:15" s="17" customFormat="1" x14ac:dyDescent="0.25">
      <c r="B14" s="141"/>
      <c r="C14" s="142" t="s">
        <v>17</v>
      </c>
      <c r="D14" s="17">
        <f>SUM(D12:D13)</f>
        <v>6</v>
      </c>
      <c r="E14" s="17">
        <f t="shared" ref="E14:I14" si="1">SUM(E12:E13)</f>
        <v>17900000</v>
      </c>
      <c r="F14" s="17">
        <f t="shared" si="1"/>
        <v>55600000</v>
      </c>
      <c r="I14" s="17">
        <f t="shared" si="1"/>
        <v>55600000</v>
      </c>
    </row>
    <row r="15" spans="1:15" x14ac:dyDescent="0.25">
      <c r="A15" s="1">
        <v>2</v>
      </c>
      <c r="B15" s="35" t="s">
        <v>165</v>
      </c>
    </row>
    <row r="16" spans="1:15" x14ac:dyDescent="0.25">
      <c r="A16" s="1">
        <v>3</v>
      </c>
      <c r="B16" s="1" t="s">
        <v>166</v>
      </c>
    </row>
    <row r="17" spans="1:12" x14ac:dyDescent="0.25">
      <c r="A17" s="1">
        <v>4</v>
      </c>
      <c r="B17" s="1" t="s">
        <v>167</v>
      </c>
      <c r="C17" s="6" t="s">
        <v>168</v>
      </c>
      <c r="D17" s="6">
        <v>4</v>
      </c>
      <c r="E17" s="64">
        <v>11000000</v>
      </c>
      <c r="F17" s="65">
        <f>D17*E17</f>
        <v>44000000</v>
      </c>
      <c r="G17" s="64"/>
      <c r="H17" s="64"/>
      <c r="I17" s="64">
        <f>F17</f>
        <v>44000000</v>
      </c>
    </row>
    <row r="18" spans="1:12" x14ac:dyDescent="0.25">
      <c r="C18" s="6" t="s">
        <v>92</v>
      </c>
      <c r="D18" s="6">
        <v>7</v>
      </c>
      <c r="E18" s="64">
        <v>7800000</v>
      </c>
      <c r="F18" s="65">
        <f>D18*E18</f>
        <v>54600000</v>
      </c>
      <c r="G18" s="64"/>
      <c r="H18" s="64"/>
      <c r="I18" s="64">
        <f>F18</f>
        <v>54600000</v>
      </c>
    </row>
    <row r="19" spans="1:12" s="16" customFormat="1" x14ac:dyDescent="0.25">
      <c r="C19" s="56" t="s">
        <v>17</v>
      </c>
      <c r="D19" s="16">
        <f>SUM(D17:D18)</f>
        <v>11</v>
      </c>
      <c r="E19" s="17"/>
      <c r="F19" s="17">
        <f t="shared" ref="F19:I19" si="2">SUM(F17:F18)</f>
        <v>98600000</v>
      </c>
      <c r="I19" s="17">
        <f t="shared" si="2"/>
        <v>98600000</v>
      </c>
    </row>
    <row r="20" spans="1:12" x14ac:dyDescent="0.25">
      <c r="A20" s="1">
        <v>5</v>
      </c>
      <c r="B20" s="1" t="s">
        <v>208</v>
      </c>
    </row>
    <row r="21" spans="1:12" x14ac:dyDescent="0.25">
      <c r="A21" s="1">
        <v>6</v>
      </c>
      <c r="B21" s="1" t="s">
        <v>169</v>
      </c>
      <c r="C21" s="6" t="s">
        <v>170</v>
      </c>
      <c r="D21" s="64">
        <v>10</v>
      </c>
      <c r="E21" s="64">
        <v>6020000</v>
      </c>
      <c r="F21" s="136">
        <f>SUM(G21:K21)</f>
        <v>60200000</v>
      </c>
      <c r="G21" s="64"/>
      <c r="H21" s="64">
        <f>+D21*E21</f>
        <v>60200000</v>
      </c>
      <c r="I21" s="64"/>
    </row>
    <row r="22" spans="1:12" x14ac:dyDescent="0.25">
      <c r="C22" s="6" t="s">
        <v>171</v>
      </c>
      <c r="D22" s="64">
        <v>2</v>
      </c>
      <c r="E22" s="64">
        <v>18290000</v>
      </c>
      <c r="F22" s="136">
        <f t="shared" ref="F22:F23" si="3">SUM(G22:K22)</f>
        <v>36580000</v>
      </c>
      <c r="G22" s="64"/>
      <c r="H22" s="64">
        <f>+D22*E22</f>
        <v>36580000</v>
      </c>
      <c r="I22" s="64"/>
    </row>
    <row r="23" spans="1:12" x14ac:dyDescent="0.25">
      <c r="C23" s="6" t="s">
        <v>172</v>
      </c>
      <c r="D23" s="64">
        <v>6</v>
      </c>
      <c r="E23" s="64">
        <v>2490000</v>
      </c>
      <c r="F23" s="136">
        <f t="shared" si="3"/>
        <v>14940000</v>
      </c>
      <c r="G23" s="64"/>
      <c r="H23" s="64"/>
      <c r="I23" s="64">
        <f>+D23*E23</f>
        <v>14940000</v>
      </c>
    </row>
    <row r="24" spans="1:12" x14ac:dyDescent="0.25">
      <c r="C24" s="6" t="s">
        <v>173</v>
      </c>
      <c r="D24" s="64">
        <v>1</v>
      </c>
      <c r="E24" s="64">
        <v>8000000</v>
      </c>
      <c r="F24" s="136">
        <f>SUM(G24:K24)</f>
        <v>8000000</v>
      </c>
      <c r="G24" s="64"/>
      <c r="H24" s="64"/>
      <c r="I24" s="64">
        <f>+D24*E24</f>
        <v>8000000</v>
      </c>
    </row>
    <row r="25" spans="1:12" ht="33" x14ac:dyDescent="0.25">
      <c r="C25" s="144" t="s">
        <v>174</v>
      </c>
      <c r="D25" s="137">
        <v>1</v>
      </c>
      <c r="E25" s="137">
        <v>45000000</v>
      </c>
      <c r="F25" s="139">
        <f>SUM(G25:K25)</f>
        <v>45000000</v>
      </c>
      <c r="G25" s="137"/>
      <c r="H25" s="137">
        <f>+D25*E25</f>
        <v>45000000</v>
      </c>
      <c r="I25" s="137"/>
    </row>
    <row r="26" spans="1:12" s="16" customFormat="1" x14ac:dyDescent="0.25">
      <c r="C26" s="56" t="s">
        <v>17</v>
      </c>
      <c r="D26" s="17">
        <f>SUM(D21:D25)</f>
        <v>20</v>
      </c>
      <c r="E26" s="17">
        <f t="shared" ref="E26:I26" si="4">SUM(E21:E25)</f>
        <v>79800000</v>
      </c>
      <c r="F26" s="17">
        <f t="shared" si="4"/>
        <v>164720000</v>
      </c>
      <c r="G26" s="17"/>
      <c r="H26" s="17">
        <f t="shared" si="4"/>
        <v>141780000</v>
      </c>
      <c r="I26" s="17">
        <f t="shared" si="4"/>
        <v>22940000</v>
      </c>
    </row>
    <row r="27" spans="1:12" ht="115.5" x14ac:dyDescent="0.25">
      <c r="A27" s="1">
        <v>7</v>
      </c>
      <c r="B27" s="1" t="s">
        <v>175</v>
      </c>
      <c r="C27" s="144" t="s">
        <v>176</v>
      </c>
      <c r="D27" s="6">
        <v>50</v>
      </c>
      <c r="E27" s="64">
        <v>10000000</v>
      </c>
      <c r="F27" s="138">
        <f t="shared" ref="F27:F32" si="5">D27*E27</f>
        <v>500000000</v>
      </c>
      <c r="G27" s="6"/>
      <c r="H27" s="6"/>
      <c r="I27" s="6"/>
      <c r="J27" s="6"/>
      <c r="K27" s="6"/>
      <c r="L27" s="108">
        <f>F27</f>
        <v>500000000</v>
      </c>
    </row>
    <row r="28" spans="1:12" ht="33" x14ac:dyDescent="0.25">
      <c r="C28" s="145" t="s">
        <v>177</v>
      </c>
      <c r="D28" s="6">
        <v>25</v>
      </c>
      <c r="E28" s="64">
        <v>1500000</v>
      </c>
      <c r="F28" s="138">
        <f t="shared" si="5"/>
        <v>37500000</v>
      </c>
      <c r="G28" s="6"/>
      <c r="H28" s="108">
        <f>F28</f>
        <v>37500000</v>
      </c>
      <c r="I28" s="6"/>
      <c r="J28" s="6"/>
      <c r="K28" s="6"/>
      <c r="L28" s="6"/>
    </row>
    <row r="29" spans="1:12" ht="33" x14ac:dyDescent="0.25">
      <c r="C29" s="145" t="s">
        <v>178</v>
      </c>
      <c r="D29" s="6">
        <v>50</v>
      </c>
      <c r="E29" s="64">
        <v>160000</v>
      </c>
      <c r="F29" s="138">
        <f t="shared" si="5"/>
        <v>8000000</v>
      </c>
      <c r="G29" s="6"/>
      <c r="H29" s="108">
        <f>F29</f>
        <v>8000000</v>
      </c>
      <c r="I29" s="6"/>
      <c r="J29" s="6"/>
      <c r="K29" s="6"/>
      <c r="L29" s="6"/>
    </row>
    <row r="30" spans="1:12" ht="33" x14ac:dyDescent="0.25">
      <c r="C30" s="145" t="s">
        <v>179</v>
      </c>
      <c r="D30" s="6">
        <v>1</v>
      </c>
      <c r="E30" s="64">
        <v>1000000</v>
      </c>
      <c r="F30" s="138">
        <f t="shared" si="5"/>
        <v>1000000</v>
      </c>
      <c r="G30" s="6"/>
      <c r="H30" s="108">
        <f>F30</f>
        <v>1000000</v>
      </c>
      <c r="I30" s="6"/>
      <c r="J30" s="6"/>
      <c r="K30" s="6"/>
      <c r="L30" s="6"/>
    </row>
    <row r="31" spans="1:12" ht="33" x14ac:dyDescent="0.25">
      <c r="C31" s="145" t="s">
        <v>180</v>
      </c>
      <c r="D31" s="6">
        <v>5</v>
      </c>
      <c r="E31" s="64">
        <v>15000000</v>
      </c>
      <c r="F31" s="138">
        <f t="shared" si="5"/>
        <v>75000000</v>
      </c>
      <c r="G31" s="6"/>
      <c r="H31" s="6"/>
      <c r="I31" s="6"/>
      <c r="J31" s="108">
        <f>F31</f>
        <v>75000000</v>
      </c>
      <c r="K31" s="6"/>
      <c r="L31" s="6"/>
    </row>
    <row r="32" spans="1:12" ht="66" x14ac:dyDescent="0.25">
      <c r="C32" s="145" t="s">
        <v>181</v>
      </c>
      <c r="D32" s="6">
        <v>1</v>
      </c>
      <c r="E32" s="64">
        <v>28000000</v>
      </c>
      <c r="F32" s="138">
        <f t="shared" si="5"/>
        <v>28000000</v>
      </c>
      <c r="G32" s="108">
        <f>F32</f>
        <v>28000000</v>
      </c>
      <c r="H32" s="6"/>
      <c r="I32" s="6"/>
      <c r="J32" s="6"/>
      <c r="K32" s="6"/>
      <c r="L32" s="6"/>
    </row>
    <row r="33" spans="1:12" s="17" customFormat="1" x14ac:dyDescent="0.25">
      <c r="C33" s="40" t="s">
        <v>17</v>
      </c>
      <c r="D33" s="17">
        <f>SUM(D27:D32)</f>
        <v>132</v>
      </c>
      <c r="F33" s="17">
        <f t="shared" ref="F33:L33" si="6">SUM(F27:F32)</f>
        <v>649500000</v>
      </c>
      <c r="G33" s="17">
        <f t="shared" si="6"/>
        <v>28000000</v>
      </c>
      <c r="H33" s="17">
        <f t="shared" si="6"/>
        <v>46500000</v>
      </c>
      <c r="J33" s="17">
        <f t="shared" si="6"/>
        <v>75000000</v>
      </c>
      <c r="L33" s="17">
        <f t="shared" si="6"/>
        <v>500000000</v>
      </c>
    </row>
    <row r="34" spans="1:12" x14ac:dyDescent="0.25">
      <c r="A34" s="1">
        <v>8</v>
      </c>
      <c r="B34" s="240" t="s">
        <v>183</v>
      </c>
    </row>
    <row r="35" spans="1:12" x14ac:dyDescent="0.25">
      <c r="A35" s="1">
        <v>9</v>
      </c>
      <c r="B35" s="35" t="s">
        <v>184</v>
      </c>
    </row>
    <row r="36" spans="1:12" x14ac:dyDescent="0.25">
      <c r="A36" s="1">
        <v>10</v>
      </c>
      <c r="B36" s="135" t="s">
        <v>186</v>
      </c>
      <c r="C36" s="6" t="s">
        <v>92</v>
      </c>
      <c r="D36" s="6">
        <v>2</v>
      </c>
      <c r="E36" s="138">
        <v>6710000</v>
      </c>
      <c r="F36" s="138">
        <f>SUM(G36:K36)</f>
        <v>13420000</v>
      </c>
      <c r="G36" s="6"/>
      <c r="H36" s="6"/>
      <c r="I36" s="138">
        <f>D36*E36</f>
        <v>13420000</v>
      </c>
    </row>
    <row r="37" spans="1:12" x14ac:dyDescent="0.25">
      <c r="B37" s="135"/>
      <c r="C37" s="6" t="s">
        <v>199</v>
      </c>
      <c r="D37" s="6">
        <v>6</v>
      </c>
      <c r="E37" s="138">
        <v>6105000</v>
      </c>
      <c r="F37" s="138">
        <f>SUM(G37:K37)</f>
        <v>36630000</v>
      </c>
      <c r="G37" s="6"/>
      <c r="H37" s="6"/>
      <c r="I37" s="138">
        <f>D37*E37</f>
        <v>36630000</v>
      </c>
    </row>
    <row r="38" spans="1:12" s="40" customFormat="1" x14ac:dyDescent="0.25">
      <c r="B38" s="143"/>
      <c r="C38" s="40" t="s">
        <v>17</v>
      </c>
      <c r="D38" s="40">
        <f>SUM(D36:D37)</f>
        <v>8</v>
      </c>
      <c r="E38" s="40">
        <f t="shared" ref="E38:I38" si="7">SUM(E36:E37)</f>
        <v>12815000</v>
      </c>
      <c r="F38" s="40">
        <f t="shared" si="7"/>
        <v>50050000</v>
      </c>
      <c r="I38" s="40">
        <f t="shared" si="7"/>
        <v>50050000</v>
      </c>
    </row>
    <row r="39" spans="1:12" x14ac:dyDescent="0.25">
      <c r="A39" s="1">
        <v>11</v>
      </c>
      <c r="B39" s="35" t="s">
        <v>187</v>
      </c>
    </row>
    <row r="40" spans="1:12" x14ac:dyDescent="0.25">
      <c r="A40" s="1">
        <v>12</v>
      </c>
      <c r="B40" s="1" t="s">
        <v>188</v>
      </c>
      <c r="C40" s="6" t="s">
        <v>189</v>
      </c>
      <c r="D40" s="6">
        <v>1</v>
      </c>
      <c r="E40" s="138">
        <v>3000000</v>
      </c>
      <c r="F40" s="138">
        <f>SUM(G40:K40)</f>
        <v>3000000</v>
      </c>
      <c r="G40" s="138"/>
      <c r="H40" s="138"/>
      <c r="I40" s="138"/>
      <c r="J40" s="138">
        <f>+E40</f>
        <v>3000000</v>
      </c>
    </row>
    <row r="41" spans="1:12" x14ac:dyDescent="0.25">
      <c r="C41" s="6" t="s">
        <v>190</v>
      </c>
      <c r="D41" s="6">
        <v>10</v>
      </c>
      <c r="E41" s="138">
        <v>2000000</v>
      </c>
      <c r="F41" s="138">
        <f>+D41*E41</f>
        <v>20000000</v>
      </c>
      <c r="G41" s="138"/>
      <c r="H41" s="138"/>
      <c r="I41" s="138">
        <f>+F41</f>
        <v>20000000</v>
      </c>
    </row>
    <row r="42" spans="1:12" x14ac:dyDescent="0.25">
      <c r="C42" s="6" t="s">
        <v>191</v>
      </c>
      <c r="D42" s="6">
        <v>25</v>
      </c>
      <c r="E42" s="138">
        <v>1600000</v>
      </c>
      <c r="F42" s="138">
        <f>+D42*E42</f>
        <v>40000000</v>
      </c>
      <c r="G42" s="138"/>
      <c r="H42" s="138"/>
      <c r="I42" s="138">
        <f>+F42</f>
        <v>40000000</v>
      </c>
    </row>
    <row r="43" spans="1:12" x14ac:dyDescent="0.25">
      <c r="C43" s="6" t="s">
        <v>92</v>
      </c>
      <c r="D43" s="6">
        <v>13</v>
      </c>
      <c r="E43" s="138">
        <v>7500000</v>
      </c>
      <c r="F43" s="138">
        <f>+D43*E43</f>
        <v>97500000</v>
      </c>
      <c r="G43" s="138"/>
      <c r="H43" s="138"/>
      <c r="I43" s="138">
        <f>+F43</f>
        <v>97500000</v>
      </c>
    </row>
    <row r="44" spans="1:12" s="17" customFormat="1" x14ac:dyDescent="0.25">
      <c r="C44" s="40" t="s">
        <v>17</v>
      </c>
      <c r="D44" s="17">
        <f>SUM(D40:D43)</f>
        <v>49</v>
      </c>
      <c r="F44" s="17">
        <f t="shared" ref="F44:J44" si="8">SUM(F40:F43)</f>
        <v>160500000</v>
      </c>
      <c r="I44" s="17">
        <f t="shared" si="8"/>
        <v>157500000</v>
      </c>
      <c r="J44" s="17">
        <f t="shared" si="8"/>
        <v>3000000</v>
      </c>
    </row>
    <row r="45" spans="1:12" x14ac:dyDescent="0.25">
      <c r="A45" s="1">
        <v>13</v>
      </c>
      <c r="B45" s="240" t="s">
        <v>192</v>
      </c>
    </row>
    <row r="46" spans="1:12" x14ac:dyDescent="0.25">
      <c r="A46" s="1">
        <v>14</v>
      </c>
      <c r="B46" s="1" t="s">
        <v>193</v>
      </c>
    </row>
    <row r="47" spans="1:12" x14ac:dyDescent="0.25">
      <c r="A47" s="1">
        <v>15</v>
      </c>
      <c r="B47" s="1" t="s">
        <v>194</v>
      </c>
    </row>
  </sheetData>
  <mergeCells count="16">
    <mergeCell ref="L9:L11"/>
    <mergeCell ref="A4:O4"/>
    <mergeCell ref="A5:O5"/>
    <mergeCell ref="A8:A11"/>
    <mergeCell ref="B8:B11"/>
    <mergeCell ref="C8:C11"/>
    <mergeCell ref="D8:D11"/>
    <mergeCell ref="E8:E11"/>
    <mergeCell ref="F8:F11"/>
    <mergeCell ref="G8:L8"/>
    <mergeCell ref="M8:M11"/>
    <mergeCell ref="G9:G11"/>
    <mergeCell ref="H9:H11"/>
    <mergeCell ref="I9:I11"/>
    <mergeCell ref="J9:J11"/>
    <mergeCell ref="K9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MN</vt:lpstr>
      <vt:lpstr>TH</vt:lpstr>
      <vt:lpstr>THCS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2018-01-31T17:12:39Z</dcterms:created>
  <dcterms:modified xsi:type="dcterms:W3CDTF">2018-02-04T18:57:41Z</dcterms:modified>
</cp:coreProperties>
</file>